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120" windowWidth="23250" windowHeight="13170" tabRatio="751" firstSheet="1" activeTab="1"/>
  </bookViews>
  <sheets>
    <sheet name="予選日程表(後期)" sheetId="1" state="hidden" r:id="rId1"/>
    <sheet name="駐車票" sheetId="2" r:id="rId2"/>
  </sheets>
  <definedNames>
    <definedName name="_xlfn.SINGLE" hidden="1">#NAME?</definedName>
    <definedName name="_xlnm.Print_Area" localSheetId="0">'予選日程表(後期)'!$A$1:$AJ$55</definedName>
    <definedName name="_xlnm.Print_Titles" localSheetId="0">'予選日程表(後期)'!$1:$2</definedName>
  </definedNames>
  <calcPr fullCalcOnLoad="1"/>
</workbook>
</file>

<file path=xl/sharedStrings.xml><?xml version="1.0" encoding="utf-8"?>
<sst xmlns="http://schemas.openxmlformats.org/spreadsheetml/2006/main" count="267" uniqueCount="49">
  <si>
    <t>会場</t>
  </si>
  <si>
    <t>時間</t>
  </si>
  <si>
    <t>主審</t>
  </si>
  <si>
    <t>副審</t>
  </si>
  <si>
    <t>月</t>
  </si>
  <si>
    <t>日</t>
  </si>
  <si>
    <t>(土)</t>
  </si>
  <si>
    <t>日</t>
  </si>
  <si>
    <t>1日目</t>
  </si>
  <si>
    <t>2日目</t>
  </si>
  <si>
    <t>【設営】</t>
  </si>
  <si>
    <t>【片付け】</t>
  </si>
  <si>
    <t>責任者</t>
  </si>
  <si>
    <t>チーム名</t>
  </si>
  <si>
    <t>勝</t>
  </si>
  <si>
    <t>敗</t>
  </si>
  <si>
    <t>勝点</t>
  </si>
  <si>
    <t>得点</t>
  </si>
  <si>
    <t>失点</t>
  </si>
  <si>
    <t>得失点</t>
  </si>
  <si>
    <t>順位</t>
  </si>
  <si>
    <t>勝点順位</t>
  </si>
  <si>
    <t>パート</t>
  </si>
  <si>
    <t>-</t>
  </si>
  <si>
    <t>会場</t>
  </si>
  <si>
    <t xml:space="preserve">設営　8:30～、片付け 13:45～
試合時間　15分-5分-15分 </t>
  </si>
  <si>
    <t>試合</t>
  </si>
  <si>
    <t>設営</t>
  </si>
  <si>
    <t>チーム名</t>
  </si>
  <si>
    <t>番号</t>
  </si>
  <si>
    <t>予選リーグ日程表・星取表</t>
  </si>
  <si>
    <t>(日)</t>
  </si>
  <si>
    <t>最後の試合のチーム</t>
  </si>
  <si>
    <t>※チーム名の右横の数字は、試合、副審、設営の回数をカウントしたもの(試合4回＋主審2回＋副審4回＋設営0～1回)</t>
  </si>
  <si>
    <t>チーム名</t>
  </si>
  <si>
    <t>本車両は、</t>
  </si>
  <si>
    <t>関係者のものです。駐車場内におけるマナーを守り、</t>
  </si>
  <si>
    <t>安全運転に努めます。</t>
  </si>
  <si>
    <t>※この駐車証を掲げた車両のみが、会場内へ駐車できます。</t>
  </si>
  <si>
    <t>駐 車 証</t>
  </si>
  <si>
    <t>台数制限</t>
  </si>
  <si>
    <t>分</t>
  </si>
  <si>
    <t>（例） 大分 FC</t>
  </si>
  <si>
    <t xml:space="preserve">設営　8:30～、片付け 14:30～
試合時間　15分-5分-15分 </t>
  </si>
  <si>
    <t>※チーム名の右横の数字は、試合、副審、設営の回数をカウントしたもの(試合3回＋主審1～2回＋副審3回＋設営0～1回)</t>
  </si>
  <si>
    <t>【2017年10月14日(土)・15日(日)】</t>
  </si>
  <si>
    <t>←設営は2試合目のチーム、片付けは5試合目のチームが行う。</t>
  </si>
  <si>
    <t>【ラビットカップ】　大分地区大会</t>
  </si>
  <si>
    <t>第13回全日本不動産協会杯争奪U-12サッカー大会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</si>
</sst>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;\-0;0"/>
    <numFmt numFmtId="177" formatCode="0_);[Red]\(0\)"/>
    <numFmt numFmtId="178" formatCode="0_ ;[Red]\-0\ "/>
    <numFmt numFmtId="179" formatCode="0\ ;[Red]\-0"/>
    <numFmt numFmtId="180" formatCode="0\ ;[Red]\-0\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86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.3"/>
      <name val="書院中明朝体"/>
      <family val="3"/>
    </font>
    <font>
      <sz val="6"/>
      <name val="書院中明朝体"/>
      <family val="3"/>
    </font>
    <font>
      <sz val="20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sz val="14"/>
      <color indexed="17"/>
      <name val="Meiryo UI"/>
      <family val="3"/>
    </font>
    <font>
      <sz val="12"/>
      <name val="Meiryo UI"/>
      <family val="3"/>
    </font>
    <font>
      <sz val="11"/>
      <color indexed="10"/>
      <name val="Meiryo UI"/>
      <family val="3"/>
    </font>
    <font>
      <sz val="24"/>
      <name val="Meiryo UI"/>
      <family val="3"/>
    </font>
    <font>
      <b/>
      <sz val="12"/>
      <color indexed="12"/>
      <name val="Meiryo UI"/>
      <family val="3"/>
    </font>
    <font>
      <sz val="12"/>
      <color indexed="12"/>
      <name val="Meiryo UI"/>
      <family val="3"/>
    </font>
    <font>
      <b/>
      <sz val="12"/>
      <color indexed="17"/>
      <name val="Meiryo UI"/>
      <family val="3"/>
    </font>
    <font>
      <sz val="12"/>
      <color indexed="17"/>
      <name val="Meiryo UI"/>
      <family val="3"/>
    </font>
    <font>
      <b/>
      <sz val="24"/>
      <name val="Meiryo UI"/>
      <family val="3"/>
    </font>
    <font>
      <sz val="22"/>
      <name val="Meiryo UI"/>
      <family val="3"/>
    </font>
    <font>
      <sz val="16"/>
      <name val="Meiryo UI"/>
      <family val="3"/>
    </font>
    <font>
      <sz val="10"/>
      <name val="Meiryo UI"/>
      <family val="3"/>
    </font>
    <font>
      <b/>
      <sz val="14"/>
      <name val="Meiryo UI"/>
      <family val="3"/>
    </font>
    <font>
      <b/>
      <sz val="14"/>
      <color indexed="12"/>
      <name val="Meiryo UI"/>
      <family val="3"/>
    </font>
    <font>
      <sz val="11"/>
      <color indexed="12"/>
      <name val="Meiryo UI"/>
      <family val="3"/>
    </font>
    <font>
      <sz val="11.3"/>
      <name val="Meiryo UI"/>
      <family val="3"/>
    </font>
    <font>
      <b/>
      <sz val="34"/>
      <color indexed="10"/>
      <name val="Meiryo UI"/>
      <family val="3"/>
    </font>
    <font>
      <sz val="36"/>
      <name val="Meiryo UI"/>
      <family val="3"/>
    </font>
    <font>
      <sz val="36"/>
      <color indexed="56"/>
      <name val="Meiryo UI"/>
      <family val="3"/>
    </font>
    <font>
      <b/>
      <sz val="72"/>
      <color indexed="56"/>
      <name val="Meiryo UI"/>
      <family val="3"/>
    </font>
    <font>
      <sz val="10.8"/>
      <color indexed="14"/>
      <name val="Meiryo UI"/>
      <family val="3"/>
    </font>
    <font>
      <sz val="6"/>
      <name val="Meiryo UI"/>
      <family val="3"/>
    </font>
    <font>
      <sz val="90"/>
      <color indexed="56"/>
      <name val="Meiryo UI"/>
      <family val="3"/>
    </font>
    <font>
      <b/>
      <sz val="14"/>
      <color indexed="17"/>
      <name val="Meiryo UI"/>
      <family val="3"/>
    </font>
    <font>
      <sz val="10.8"/>
      <color indexed="36"/>
      <name val="Meiryo UI"/>
      <family val="3"/>
    </font>
    <font>
      <b/>
      <sz val="11.3"/>
      <name val="Meiryo UI"/>
      <family val="3"/>
    </font>
    <font>
      <b/>
      <sz val="16"/>
      <color indexed="17"/>
      <name val="Meiryo UI"/>
      <family val="3"/>
    </font>
    <font>
      <b/>
      <sz val="18"/>
      <name val="Meiryo UI"/>
      <family val="3"/>
    </font>
    <font>
      <b/>
      <sz val="20"/>
      <color indexed="56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34"/>
      <color indexed="62"/>
      <name val="Meiryo UI"/>
      <family val="3"/>
    </font>
    <font>
      <sz val="22"/>
      <color indexed="49"/>
      <name val="Meiryo UI"/>
      <family val="3"/>
    </font>
    <font>
      <b/>
      <sz val="20"/>
      <color indexed="10"/>
      <name val="Meiryo UI"/>
      <family val="3"/>
    </font>
    <font>
      <b/>
      <sz val="18"/>
      <color indexed="62"/>
      <name val="Meiryo UI"/>
      <family val="3"/>
    </font>
    <font>
      <b/>
      <sz val="22"/>
      <color indexed="10"/>
      <name val="Meiryo UI"/>
      <family val="3"/>
    </font>
    <font>
      <b/>
      <sz val="120"/>
      <color indexed="10"/>
      <name val="Meiryo UI"/>
      <family val="3"/>
    </font>
    <font>
      <sz val="12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Meiryo UI"/>
      <family val="3"/>
    </font>
    <font>
      <b/>
      <sz val="34"/>
      <color theme="3"/>
      <name val="Meiryo UI"/>
      <family val="3"/>
    </font>
    <font>
      <sz val="22"/>
      <color theme="4"/>
      <name val="Meiryo UI"/>
      <family val="3"/>
    </font>
    <font>
      <b/>
      <sz val="20"/>
      <color rgb="FFFF0000"/>
      <name val="Meiryo UI"/>
      <family val="3"/>
    </font>
    <font>
      <b/>
      <sz val="22"/>
      <color rgb="FFFF0000"/>
      <name val="Meiryo UI"/>
      <family val="3"/>
    </font>
    <font>
      <b/>
      <sz val="18"/>
      <color rgb="FF7030A0"/>
      <name val="Meiryo UI"/>
      <family val="3"/>
    </font>
    <font>
      <b/>
      <sz val="120"/>
      <color rgb="FFFF0000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000396251678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 style="hair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hair"/>
      <right style="thin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ck">
        <color theme="7" tint="0.3999499976634979"/>
      </left>
      <right>
        <color indexed="63"/>
      </right>
      <top style="thick">
        <color theme="7" tint="0.3999499976634979"/>
      </top>
      <bottom style="thick">
        <color theme="7" tint="0.3999499976634979"/>
      </bottom>
    </border>
    <border>
      <left>
        <color indexed="63"/>
      </left>
      <right>
        <color indexed="63"/>
      </right>
      <top style="thick">
        <color theme="7" tint="0.3999499976634979"/>
      </top>
      <bottom style="thick">
        <color theme="7" tint="0.3999499976634979"/>
      </bottom>
    </border>
    <border>
      <left>
        <color indexed="63"/>
      </left>
      <right style="thick">
        <color theme="7" tint="0.3999499976634979"/>
      </right>
      <top style="thick">
        <color theme="7" tint="0.3999499976634979"/>
      </top>
      <bottom style="thick">
        <color theme="7" tint="0.3999499976634979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0" fillId="0" borderId="18" xfId="0" applyNumberFormat="1" applyFont="1" applyFill="1" applyBorder="1" applyAlignment="1">
      <alignment horizontal="center" vertical="center" shrinkToFit="1"/>
    </xf>
    <xf numFmtId="0" fontId="10" fillId="0" borderId="19" xfId="0" applyNumberFormat="1" applyFont="1" applyFill="1" applyBorder="1" applyAlignment="1">
      <alignment horizontal="center" vertical="center" shrinkToFit="1"/>
    </xf>
    <xf numFmtId="0" fontId="10" fillId="0" borderId="20" xfId="0" applyNumberFormat="1" applyFont="1" applyFill="1" applyBorder="1" applyAlignment="1">
      <alignment horizontal="center" vertical="center" shrinkToFit="1"/>
    </xf>
    <xf numFmtId="0" fontId="10" fillId="0" borderId="21" xfId="0" applyNumberFormat="1" applyFont="1" applyFill="1" applyBorder="1" applyAlignment="1">
      <alignment horizontal="center" vertical="center" shrinkToFit="1"/>
    </xf>
    <xf numFmtId="0" fontId="8" fillId="0" borderId="22" xfId="0" applyNumberFormat="1" applyFont="1" applyFill="1" applyBorder="1" applyAlignment="1">
      <alignment horizontal="center" vertical="center" shrinkToFit="1"/>
    </xf>
    <xf numFmtId="0" fontId="8" fillId="0" borderId="23" xfId="0" applyNumberFormat="1" applyFont="1" applyFill="1" applyBorder="1" applyAlignment="1">
      <alignment horizontal="center" vertical="center" shrinkToFit="1"/>
    </xf>
    <xf numFmtId="0" fontId="8" fillId="0" borderId="24" xfId="0" applyNumberFormat="1" applyFont="1" applyFill="1" applyBorder="1" applyAlignment="1">
      <alignment horizontal="center" vertical="center" shrinkToFit="1"/>
    </xf>
    <xf numFmtId="0" fontId="21" fillId="0" borderId="25" xfId="0" applyNumberFormat="1" applyFont="1" applyFill="1" applyBorder="1" applyAlignment="1">
      <alignment horizontal="center" vertical="center" shrinkToFit="1"/>
    </xf>
    <xf numFmtId="0" fontId="8" fillId="0" borderId="26" xfId="0" applyNumberFormat="1" applyFont="1" applyFill="1" applyBorder="1" applyAlignment="1">
      <alignment horizontal="center" vertical="center" shrinkToFit="1"/>
    </xf>
    <xf numFmtId="0" fontId="8" fillId="0" borderId="21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8" fillId="0" borderId="19" xfId="0" applyNumberFormat="1" applyFont="1" applyFill="1" applyBorder="1" applyAlignment="1">
      <alignment horizontal="center" vertical="center" shrinkToFit="1"/>
    </xf>
    <xf numFmtId="0" fontId="21" fillId="0" borderId="27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10" fillId="0" borderId="35" xfId="0" applyNumberFormat="1" applyFont="1" applyFill="1" applyBorder="1" applyAlignment="1">
      <alignment horizontal="center" vertical="center" shrinkToFit="1"/>
    </xf>
    <xf numFmtId="0" fontId="10" fillId="0" borderId="36" xfId="0" applyNumberFormat="1" applyFont="1" applyFill="1" applyBorder="1" applyAlignment="1">
      <alignment horizontal="center" vertical="center" shrinkToFit="1"/>
    </xf>
    <xf numFmtId="0" fontId="10" fillId="0" borderId="37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0" borderId="37" xfId="0" applyNumberFormat="1" applyFont="1" applyFill="1" applyBorder="1" applyAlignment="1">
      <alignment horizontal="center" vertical="center" shrinkToFit="1"/>
    </xf>
    <xf numFmtId="0" fontId="79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14" fillId="0" borderId="47" xfId="0" applyFont="1" applyFill="1" applyBorder="1" applyAlignment="1">
      <alignment horizontal="center" vertical="center" shrinkToFit="1"/>
    </xf>
    <xf numFmtId="0" fontId="15" fillId="0" borderId="47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/>
    </xf>
    <xf numFmtId="0" fontId="20" fillId="6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0" fontId="20" fillId="7" borderId="11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 shrinkToFit="1"/>
    </xf>
    <xf numFmtId="0" fontId="20" fillId="7" borderId="5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right" vertical="center" shrinkToFit="1"/>
    </xf>
    <xf numFmtId="180" fontId="8" fillId="0" borderId="0" xfId="0" applyNumberFormat="1" applyFont="1" applyFill="1" applyBorder="1" applyAlignment="1">
      <alignment horizontal="right" vertical="center" shrinkToFit="1"/>
    </xf>
    <xf numFmtId="0" fontId="22" fillId="0" borderId="0" xfId="0" applyNumberFormat="1" applyFont="1" applyFill="1" applyBorder="1" applyAlignment="1">
      <alignment horizontal="center" vertical="center" shrinkToFit="1"/>
    </xf>
    <xf numFmtId="0" fontId="20" fillId="33" borderId="11" xfId="0" applyFont="1" applyFill="1" applyBorder="1" applyAlignment="1">
      <alignment horizontal="center" vertical="center"/>
    </xf>
    <xf numFmtId="20" fontId="20" fillId="28" borderId="61" xfId="0" applyNumberFormat="1" applyFont="1" applyFill="1" applyBorder="1" applyAlignment="1">
      <alignment horizontal="right" vertical="top"/>
    </xf>
    <xf numFmtId="20" fontId="20" fillId="34" borderId="62" xfId="0" applyNumberFormat="1" applyFont="1" applyFill="1" applyBorder="1" applyAlignment="1">
      <alignment horizontal="right" vertical="top"/>
    </xf>
    <xf numFmtId="20" fontId="20" fillId="28" borderId="62" xfId="0" applyNumberFormat="1" applyFont="1" applyFill="1" applyBorder="1" applyAlignment="1">
      <alignment horizontal="right" vertical="top"/>
    </xf>
    <xf numFmtId="20" fontId="20" fillId="28" borderId="63" xfId="0" applyNumberFormat="1" applyFont="1" applyFill="1" applyBorder="1" applyAlignment="1">
      <alignment horizontal="right" vertical="top"/>
    </xf>
    <xf numFmtId="0" fontId="20" fillId="33" borderId="53" xfId="0" applyFont="1" applyFill="1" applyBorder="1" applyAlignment="1">
      <alignment horizontal="center" vertical="center"/>
    </xf>
    <xf numFmtId="20" fontId="20" fillId="34" borderId="64" xfId="0" applyNumberFormat="1" applyFont="1" applyFill="1" applyBorder="1" applyAlignment="1">
      <alignment horizontal="right" vertical="top"/>
    </xf>
    <xf numFmtId="0" fontId="13" fillId="0" borderId="65" xfId="0" applyFont="1" applyFill="1" applyBorder="1" applyAlignment="1">
      <alignment horizontal="center" vertical="center" shrinkToFit="1"/>
    </xf>
    <xf numFmtId="0" fontId="14" fillId="0" borderId="66" xfId="0" applyFont="1" applyFill="1" applyBorder="1" applyAlignment="1">
      <alignment horizontal="center" vertical="center" shrinkToFit="1"/>
    </xf>
    <xf numFmtId="0" fontId="15" fillId="0" borderId="66" xfId="0" applyFont="1" applyFill="1" applyBorder="1" applyAlignment="1">
      <alignment horizontal="center" vertical="center" shrinkToFit="1"/>
    </xf>
    <xf numFmtId="20" fontId="20" fillId="34" borderId="61" xfId="0" applyNumberFormat="1" applyFont="1" applyFill="1" applyBorder="1" applyAlignment="1">
      <alignment horizontal="right" vertical="top"/>
    </xf>
    <xf numFmtId="20" fontId="20" fillId="34" borderId="63" xfId="0" applyNumberFormat="1" applyFont="1" applyFill="1" applyBorder="1" applyAlignment="1">
      <alignment horizontal="right" vertical="top"/>
    </xf>
    <xf numFmtId="20" fontId="20" fillId="28" borderId="64" xfId="0" applyNumberFormat="1" applyFont="1" applyFill="1" applyBorder="1" applyAlignment="1">
      <alignment horizontal="right" vertical="top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shrinkToFit="1"/>
    </xf>
    <xf numFmtId="0" fontId="15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0" fontId="20" fillId="0" borderId="61" xfId="0" applyNumberFormat="1" applyFont="1" applyFill="1" applyBorder="1" applyAlignment="1">
      <alignment horizontal="right" vertical="top"/>
    </xf>
    <xf numFmtId="20" fontId="20" fillId="0" borderId="62" xfId="0" applyNumberFormat="1" applyFont="1" applyFill="1" applyBorder="1" applyAlignment="1">
      <alignment horizontal="right" vertical="top"/>
    </xf>
    <xf numFmtId="20" fontId="20" fillId="0" borderId="63" xfId="0" applyNumberFormat="1" applyFont="1" applyFill="1" applyBorder="1" applyAlignment="1">
      <alignment horizontal="right" vertical="top"/>
    </xf>
    <xf numFmtId="20" fontId="20" fillId="0" borderId="64" xfId="0" applyNumberFormat="1" applyFont="1" applyFill="1" applyBorder="1" applyAlignment="1">
      <alignment horizontal="right" vertical="top"/>
    </xf>
    <xf numFmtId="0" fontId="13" fillId="0" borderId="69" xfId="0" applyFont="1" applyFill="1" applyBorder="1" applyAlignment="1">
      <alignment horizontal="center" vertical="center" shrinkToFit="1"/>
    </xf>
    <xf numFmtId="0" fontId="15" fillId="0" borderId="70" xfId="0" applyFont="1" applyFill="1" applyBorder="1" applyAlignment="1">
      <alignment horizontal="center" vertical="center" shrinkToFit="1"/>
    </xf>
    <xf numFmtId="0" fontId="7" fillId="35" borderId="35" xfId="0" applyNumberFormat="1" applyFont="1" applyFill="1" applyBorder="1" applyAlignment="1">
      <alignment horizontal="center" vertical="center" shrinkToFit="1"/>
    </xf>
    <xf numFmtId="0" fontId="10" fillId="35" borderId="36" xfId="0" applyNumberFormat="1" applyFont="1" applyFill="1" applyBorder="1" applyAlignment="1">
      <alignment horizontal="center" vertical="center" shrinkToFit="1"/>
    </xf>
    <xf numFmtId="0" fontId="7" fillId="35" borderId="37" xfId="0" applyNumberFormat="1" applyFont="1" applyFill="1" applyBorder="1" applyAlignment="1">
      <alignment horizontal="center" vertical="center" shrinkToFit="1"/>
    </xf>
    <xf numFmtId="0" fontId="10" fillId="35" borderId="19" xfId="0" applyNumberFormat="1" applyFont="1" applyFill="1" applyBorder="1" applyAlignment="1">
      <alignment horizontal="center" vertical="center" shrinkToFit="1"/>
    </xf>
    <xf numFmtId="0" fontId="10" fillId="35" borderId="2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24" fillId="0" borderId="72" xfId="61" applyFont="1" applyFill="1" applyBorder="1">
      <alignment/>
      <protection/>
    </xf>
    <xf numFmtId="0" fontId="24" fillId="0" borderId="73" xfId="61" applyNumberFormat="1" applyFont="1" applyFill="1" applyBorder="1">
      <alignment/>
      <protection/>
    </xf>
    <xf numFmtId="0" fontId="24" fillId="0" borderId="73" xfId="61" applyFont="1" applyFill="1" applyBorder="1">
      <alignment/>
      <protection/>
    </xf>
    <xf numFmtId="0" fontId="24" fillId="0" borderId="74" xfId="61" applyFont="1" applyFill="1" applyBorder="1">
      <alignment/>
      <protection/>
    </xf>
    <xf numFmtId="0" fontId="24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80" fillId="0" borderId="75" xfId="61" applyNumberFormat="1" applyFont="1" applyFill="1" applyBorder="1" applyAlignment="1">
      <alignment horizontal="center" vertical="center" shrinkToFit="1"/>
      <protection/>
    </xf>
    <xf numFmtId="0" fontId="25" fillId="0" borderId="0" xfId="61" applyNumberFormat="1" applyFont="1" applyFill="1" applyBorder="1" applyAlignment="1">
      <alignment horizontal="center" vertical="center" shrinkToFit="1"/>
      <protection/>
    </xf>
    <xf numFmtId="0" fontId="80" fillId="0" borderId="0" xfId="61" applyNumberFormat="1" applyFont="1" applyFill="1" applyBorder="1" applyAlignment="1">
      <alignment horizontal="center" vertical="top" shrinkToFit="1"/>
      <protection/>
    </xf>
    <xf numFmtId="0" fontId="25" fillId="0" borderId="76" xfId="61" applyNumberFormat="1" applyFont="1" applyFill="1" applyBorder="1" applyAlignment="1">
      <alignment horizontal="center" vertical="center" shrinkToFit="1"/>
      <protection/>
    </xf>
    <xf numFmtId="0" fontId="24" fillId="0" borderId="75" xfId="61" applyFont="1" applyFill="1" applyBorder="1">
      <alignment/>
      <protection/>
    </xf>
    <xf numFmtId="0" fontId="27" fillId="0" borderId="0" xfId="61" applyNumberFormat="1" applyFont="1" applyFill="1" applyBorder="1" applyAlignment="1">
      <alignment/>
      <protection/>
    </xf>
    <xf numFmtId="0" fontId="24" fillId="0" borderId="76" xfId="61" applyFont="1" applyFill="1" applyBorder="1">
      <alignment/>
      <protection/>
    </xf>
    <xf numFmtId="0" fontId="29" fillId="0" borderId="76" xfId="61" applyNumberFormat="1" applyFont="1" applyFill="1" applyBorder="1" applyAlignment="1">
      <alignment vertical="center"/>
      <protection/>
    </xf>
    <xf numFmtId="0" fontId="29" fillId="0" borderId="0" xfId="61" applyNumberFormat="1" applyFont="1" applyFill="1" applyBorder="1" applyAlignment="1">
      <alignment vertical="center"/>
      <protection/>
    </xf>
    <xf numFmtId="0" fontId="30" fillId="0" borderId="0" xfId="61" applyFont="1" applyFill="1">
      <alignment/>
      <protection/>
    </xf>
    <xf numFmtId="0" fontId="31" fillId="0" borderId="0" xfId="61" applyNumberFormat="1" applyFont="1" applyFill="1" applyBorder="1" applyAlignment="1">
      <alignment horizontal="center" vertical="center"/>
      <protection/>
    </xf>
    <xf numFmtId="0" fontId="32" fillId="0" borderId="75" xfId="61" applyFont="1" applyFill="1" applyBorder="1">
      <alignment/>
      <protection/>
    </xf>
    <xf numFmtId="0" fontId="32" fillId="0" borderId="0" xfId="61" applyNumberFormat="1" applyFont="1" applyFill="1" applyBorder="1" applyAlignment="1">
      <alignment vertical="center"/>
      <protection/>
    </xf>
    <xf numFmtId="0" fontId="6" fillId="0" borderId="0" xfId="61" applyNumberFormat="1" applyFont="1" applyFill="1" applyBorder="1" applyAlignment="1">
      <alignment vertical="center"/>
      <protection/>
    </xf>
    <xf numFmtId="0" fontId="33" fillId="0" borderId="76" xfId="61" applyNumberFormat="1" applyFont="1" applyFill="1" applyBorder="1" applyAlignment="1">
      <alignment horizontal="center" vertical="center"/>
      <protection/>
    </xf>
    <xf numFmtId="0" fontId="9" fillId="0" borderId="0" xfId="61" applyNumberFormat="1" applyFont="1" applyFill="1" applyBorder="1" applyAlignment="1">
      <alignment vertical="center"/>
      <protection/>
    </xf>
    <xf numFmtId="0" fontId="81" fillId="0" borderId="0" xfId="61" applyNumberFormat="1" applyFont="1" applyFill="1" applyBorder="1" applyAlignment="1">
      <alignment horizontal="left" vertical="center"/>
      <protection/>
    </xf>
    <xf numFmtId="0" fontId="24" fillId="0" borderId="0" xfId="61" applyFont="1" applyFill="1" applyBorder="1">
      <alignment/>
      <protection/>
    </xf>
    <xf numFmtId="0" fontId="34" fillId="0" borderId="75" xfId="61" applyFont="1" applyFill="1" applyBorder="1">
      <alignment/>
      <protection/>
    </xf>
    <xf numFmtId="0" fontId="35" fillId="0" borderId="0" xfId="61" applyNumberFormat="1" applyFont="1" applyFill="1" applyBorder="1" applyAlignment="1">
      <alignment vertical="center"/>
      <protection/>
    </xf>
    <xf numFmtId="0" fontId="36" fillId="0" borderId="0" xfId="61" applyNumberFormat="1" applyFont="1" applyFill="1" applyBorder="1" applyAlignment="1">
      <alignment vertical="center"/>
      <protection/>
    </xf>
    <xf numFmtId="0" fontId="34" fillId="0" borderId="0" xfId="61" applyFont="1" applyFill="1" applyBorder="1">
      <alignment/>
      <protection/>
    </xf>
    <xf numFmtId="0" fontId="34" fillId="0" borderId="76" xfId="61" applyFont="1" applyFill="1" applyBorder="1">
      <alignment/>
      <protection/>
    </xf>
    <xf numFmtId="0" fontId="34" fillId="0" borderId="0" xfId="61" applyFont="1" applyFill="1">
      <alignment/>
      <protection/>
    </xf>
    <xf numFmtId="0" fontId="37" fillId="0" borderId="0" xfId="61" applyNumberFormat="1" applyFont="1" applyFill="1" applyBorder="1" applyAlignment="1">
      <alignment vertical="center"/>
      <protection/>
    </xf>
    <xf numFmtId="0" fontId="24" fillId="0" borderId="77" xfId="61" applyFont="1" applyFill="1" applyBorder="1">
      <alignment/>
      <protection/>
    </xf>
    <xf numFmtId="0" fontId="37" fillId="0" borderId="78" xfId="61" applyNumberFormat="1" applyFont="1" applyFill="1" applyBorder="1" applyAlignment="1">
      <alignment vertical="center"/>
      <protection/>
    </xf>
    <xf numFmtId="0" fontId="82" fillId="0" borderId="78" xfId="61" applyNumberFormat="1" applyFont="1" applyFill="1" applyBorder="1" applyAlignment="1">
      <alignment horizontal="center" vertical="center"/>
      <protection/>
    </xf>
    <xf numFmtId="0" fontId="24" fillId="0" borderId="78" xfId="61" applyFont="1" applyFill="1" applyBorder="1">
      <alignment/>
      <protection/>
    </xf>
    <xf numFmtId="0" fontId="24" fillId="0" borderId="79" xfId="61" applyFont="1" applyFill="1" applyBorder="1">
      <alignment/>
      <protection/>
    </xf>
    <xf numFmtId="0" fontId="24" fillId="0" borderId="0" xfId="61" applyNumberFormat="1" applyFont="1" applyFill="1">
      <alignment/>
      <protection/>
    </xf>
    <xf numFmtId="0" fontId="8" fillId="0" borderId="80" xfId="0" applyNumberFormat="1" applyFont="1" applyFill="1" applyBorder="1" applyAlignment="1">
      <alignment horizontal="center" vertical="center" shrinkToFit="1"/>
    </xf>
    <xf numFmtId="0" fontId="8" fillId="0" borderId="23" xfId="0" applyNumberFormat="1" applyFont="1" applyFill="1" applyBorder="1" applyAlignment="1">
      <alignment horizontal="center" vertical="center" shrinkToFit="1"/>
    </xf>
    <xf numFmtId="180" fontId="8" fillId="0" borderId="35" xfId="0" applyNumberFormat="1" applyFont="1" applyFill="1" applyBorder="1" applyAlignment="1">
      <alignment horizontal="right" vertical="center" shrinkToFit="1"/>
    </xf>
    <xf numFmtId="180" fontId="8" fillId="0" borderId="19" xfId="0" applyNumberFormat="1" applyFont="1" applyFill="1" applyBorder="1" applyAlignment="1">
      <alignment horizontal="right" vertical="center" shrinkToFit="1"/>
    </xf>
    <xf numFmtId="0" fontId="22" fillId="0" borderId="81" xfId="0" applyNumberFormat="1" applyFont="1" applyFill="1" applyBorder="1" applyAlignment="1">
      <alignment horizontal="center" vertical="center" shrinkToFit="1"/>
    </xf>
    <xf numFmtId="0" fontId="22" fillId="0" borderId="27" xfId="0" applyNumberFormat="1" applyFont="1" applyFill="1" applyBorder="1" applyAlignment="1">
      <alignment horizontal="center" vertical="center" shrinkToFi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21" fillId="0" borderId="83" xfId="0" applyNumberFormat="1" applyFont="1" applyFill="1" applyBorder="1" applyAlignment="1">
      <alignment horizontal="center" vertical="center" shrinkToFit="1"/>
    </xf>
    <xf numFmtId="0" fontId="21" fillId="0" borderId="26" xfId="0" applyNumberFormat="1" applyFont="1" applyFill="1" applyBorder="1" applyAlignment="1">
      <alignment horizontal="center" vertical="center" shrinkToFit="1"/>
    </xf>
    <xf numFmtId="0" fontId="8" fillId="0" borderId="37" xfId="0" applyNumberFormat="1" applyFont="1" applyFill="1" applyBorder="1" applyAlignment="1">
      <alignment horizontal="right" vertical="center" shrinkToFit="1"/>
    </xf>
    <xf numFmtId="0" fontId="8" fillId="0" borderId="21" xfId="0" applyNumberFormat="1" applyFont="1" applyFill="1" applyBorder="1" applyAlignment="1">
      <alignment horizontal="right" vertical="center" shrinkToFit="1"/>
    </xf>
    <xf numFmtId="0" fontId="8" fillId="0" borderId="84" xfId="0" applyNumberFormat="1" applyFont="1" applyFill="1" applyBorder="1" applyAlignment="1">
      <alignment horizontal="right" vertical="center" shrinkToFit="1"/>
    </xf>
    <xf numFmtId="0" fontId="8" fillId="0" borderId="18" xfId="0" applyNumberFormat="1" applyFont="1" applyFill="1" applyBorder="1" applyAlignment="1">
      <alignment horizontal="right" vertical="center" shrinkToFit="1"/>
    </xf>
    <xf numFmtId="0" fontId="10" fillId="0" borderId="84" xfId="0" applyNumberFormat="1" applyFont="1" applyFill="1" applyBorder="1" applyAlignment="1">
      <alignment horizontal="center" vertical="center" shrinkToFit="1"/>
    </xf>
    <xf numFmtId="0" fontId="10" fillId="0" borderId="18" xfId="0" applyNumberFormat="1" applyFont="1" applyFill="1" applyBorder="1" applyAlignment="1">
      <alignment horizontal="center" vertical="center" shrinkToFit="1"/>
    </xf>
    <xf numFmtId="0" fontId="8" fillId="0" borderId="85" xfId="0" applyNumberFormat="1" applyFont="1" applyFill="1" applyBorder="1" applyAlignment="1">
      <alignment horizontal="center" vertical="center" shrinkToFit="1"/>
    </xf>
    <xf numFmtId="0" fontId="8" fillId="0" borderId="22" xfId="0" applyNumberFormat="1" applyFont="1" applyFill="1" applyBorder="1" applyAlignment="1">
      <alignment horizontal="center" vertical="center" shrinkToFit="1"/>
    </xf>
    <xf numFmtId="0" fontId="8" fillId="0" borderId="86" xfId="0" applyNumberFormat="1" applyFont="1" applyFill="1" applyBorder="1" applyAlignment="1">
      <alignment horizontal="center" vertical="center" shrinkToFit="1"/>
    </xf>
    <xf numFmtId="0" fontId="8" fillId="0" borderId="25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 shrinkToFit="1"/>
    </xf>
    <xf numFmtId="0" fontId="10" fillId="0" borderId="20" xfId="0" applyNumberFormat="1" applyFont="1" applyFill="1" applyBorder="1" applyAlignment="1">
      <alignment horizontal="center" vertical="center" shrinkToFit="1"/>
    </xf>
    <xf numFmtId="0" fontId="10" fillId="0" borderId="21" xfId="0" applyNumberFormat="1" applyFont="1" applyFill="1" applyBorder="1" applyAlignment="1">
      <alignment horizontal="center" vertical="center" shrinkToFit="1"/>
    </xf>
    <xf numFmtId="0" fontId="10" fillId="35" borderId="19" xfId="0" applyNumberFormat="1" applyFont="1" applyFill="1" applyBorder="1" applyAlignment="1">
      <alignment horizontal="center" vertical="center" shrinkToFit="1"/>
    </xf>
    <xf numFmtId="0" fontId="10" fillId="35" borderId="20" xfId="0" applyNumberFormat="1" applyFont="1" applyFill="1" applyBorder="1" applyAlignment="1">
      <alignment horizontal="center" vertical="center" shrinkToFit="1"/>
    </xf>
    <xf numFmtId="0" fontId="10" fillId="0" borderId="88" xfId="0" applyFont="1" applyFill="1" applyBorder="1" applyAlignment="1">
      <alignment horizontal="center" vertical="center"/>
    </xf>
    <xf numFmtId="0" fontId="18" fillId="34" borderId="71" xfId="0" applyFont="1" applyFill="1" applyBorder="1" applyAlignment="1">
      <alignment horizontal="center" vertical="center"/>
    </xf>
    <xf numFmtId="0" fontId="18" fillId="34" borderId="66" xfId="0" applyFont="1" applyFill="1" applyBorder="1" applyAlignment="1">
      <alignment horizontal="center" vertical="center"/>
    </xf>
    <xf numFmtId="0" fontId="18" fillId="34" borderId="89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 shrinkToFit="1"/>
    </xf>
    <xf numFmtId="0" fontId="19" fillId="0" borderId="66" xfId="0" applyFont="1" applyFill="1" applyBorder="1" applyAlignment="1">
      <alignment horizontal="center" vertical="center" shrinkToFit="1"/>
    </xf>
    <xf numFmtId="0" fontId="83" fillId="0" borderId="66" xfId="0" applyFont="1" applyFill="1" applyBorder="1" applyAlignment="1">
      <alignment horizontal="center" vertical="center"/>
    </xf>
    <xf numFmtId="0" fontId="83" fillId="0" borderId="89" xfId="0" applyFont="1" applyFill="1" applyBorder="1" applyAlignment="1">
      <alignment horizontal="center" vertical="center"/>
    </xf>
    <xf numFmtId="0" fontId="19" fillId="0" borderId="88" xfId="0" applyFont="1" applyFill="1" applyBorder="1" applyAlignment="1">
      <alignment horizontal="center" vertical="center"/>
    </xf>
    <xf numFmtId="0" fontId="18" fillId="0" borderId="88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/>
    </xf>
    <xf numFmtId="0" fontId="17" fillId="34" borderId="28" xfId="0" applyFont="1" applyFill="1" applyBorder="1" applyAlignment="1">
      <alignment horizontal="center" vertical="center" wrapText="1"/>
    </xf>
    <xf numFmtId="0" fontId="10" fillId="33" borderId="71" xfId="0" applyFont="1" applyFill="1" applyBorder="1" applyAlignment="1">
      <alignment horizontal="center" vertical="center"/>
    </xf>
    <xf numFmtId="0" fontId="10" fillId="33" borderId="90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 shrinkToFit="1"/>
    </xf>
    <xf numFmtId="0" fontId="16" fillId="0" borderId="66" xfId="0" applyFont="1" applyFill="1" applyBorder="1" applyAlignment="1">
      <alignment horizontal="center" vertical="center" shrinkToFit="1"/>
    </xf>
    <xf numFmtId="0" fontId="16" fillId="0" borderId="89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/>
    </xf>
    <xf numFmtId="0" fontId="10" fillId="33" borderId="91" xfId="0" applyFont="1" applyFill="1" applyBorder="1" applyAlignment="1">
      <alignment horizontal="center" vertical="center"/>
    </xf>
    <xf numFmtId="0" fontId="18" fillId="28" borderId="71" xfId="0" applyFont="1" applyFill="1" applyBorder="1" applyAlignment="1">
      <alignment horizontal="center" vertical="center"/>
    </xf>
    <xf numFmtId="0" fontId="18" fillId="28" borderId="66" xfId="0" applyFont="1" applyFill="1" applyBorder="1" applyAlignment="1">
      <alignment horizontal="center" vertical="center"/>
    </xf>
    <xf numFmtId="0" fontId="18" fillId="28" borderId="89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 shrinkToFit="1"/>
    </xf>
    <xf numFmtId="0" fontId="16" fillId="0" borderId="70" xfId="0" applyFont="1" applyFill="1" applyBorder="1" applyAlignment="1">
      <alignment horizontal="center" vertical="center" shrinkToFit="1"/>
    </xf>
    <xf numFmtId="0" fontId="16" fillId="0" borderId="87" xfId="0" applyFont="1" applyFill="1" applyBorder="1" applyAlignment="1">
      <alignment horizontal="center" vertical="center" shrinkToFit="1"/>
    </xf>
    <xf numFmtId="0" fontId="17" fillId="28" borderId="28" xfId="0" applyFont="1" applyFill="1" applyBorder="1" applyAlignment="1">
      <alignment horizontal="center" vertical="center" wrapText="1"/>
    </xf>
    <xf numFmtId="0" fontId="10" fillId="7" borderId="92" xfId="0" applyFont="1" applyFill="1" applyBorder="1" applyAlignment="1">
      <alignment horizontal="center" vertical="center"/>
    </xf>
    <xf numFmtId="0" fontId="10" fillId="7" borderId="93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 shrinkToFit="1"/>
    </xf>
    <xf numFmtId="0" fontId="16" fillId="0" borderId="47" xfId="0" applyFont="1" applyFill="1" applyBorder="1" applyAlignment="1">
      <alignment horizontal="center" vertical="center" shrinkToFit="1"/>
    </xf>
    <xf numFmtId="0" fontId="16" fillId="0" borderId="94" xfId="0" applyFont="1" applyFill="1" applyBorder="1" applyAlignment="1">
      <alignment horizontal="center" vertical="center" shrinkToFit="1"/>
    </xf>
    <xf numFmtId="0" fontId="10" fillId="7" borderId="10" xfId="0" applyFont="1" applyFill="1" applyBorder="1" applyAlignment="1">
      <alignment horizontal="center" vertical="center"/>
    </xf>
    <xf numFmtId="0" fontId="10" fillId="7" borderId="91" xfId="0" applyFont="1" applyFill="1" applyBorder="1" applyAlignment="1">
      <alignment horizontal="center" vertical="center"/>
    </xf>
    <xf numFmtId="0" fontId="18" fillId="7" borderId="71" xfId="0" applyFont="1" applyFill="1" applyBorder="1" applyAlignment="1">
      <alignment horizontal="center" vertical="center"/>
    </xf>
    <xf numFmtId="0" fontId="18" fillId="7" borderId="66" xfId="0" applyFont="1" applyFill="1" applyBorder="1" applyAlignment="1">
      <alignment horizontal="center" vertical="center"/>
    </xf>
    <xf numFmtId="0" fontId="18" fillId="7" borderId="89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 wrapText="1"/>
    </xf>
    <xf numFmtId="0" fontId="10" fillId="6" borderId="92" xfId="0" applyFont="1" applyFill="1" applyBorder="1" applyAlignment="1">
      <alignment horizontal="center" vertical="center"/>
    </xf>
    <xf numFmtId="0" fontId="10" fillId="6" borderId="93" xfId="0" applyFont="1" applyFill="1" applyBorder="1" applyAlignment="1">
      <alignment horizontal="center" vertical="center"/>
    </xf>
    <xf numFmtId="0" fontId="84" fillId="0" borderId="95" xfId="0" applyFont="1" applyBorder="1" applyAlignment="1">
      <alignment horizontal="center" vertical="center"/>
    </xf>
    <xf numFmtId="0" fontId="84" fillId="0" borderId="96" xfId="0" applyFont="1" applyBorder="1" applyAlignment="1">
      <alignment horizontal="center" vertical="center"/>
    </xf>
    <xf numFmtId="0" fontId="84" fillId="0" borderId="97" xfId="0" applyFont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/>
    </xf>
    <xf numFmtId="0" fontId="10" fillId="6" borderId="91" xfId="0" applyFont="1" applyFill="1" applyBorder="1" applyAlignment="1">
      <alignment horizontal="center" vertical="center"/>
    </xf>
    <xf numFmtId="0" fontId="18" fillId="6" borderId="71" xfId="0" applyFont="1" applyFill="1" applyBorder="1" applyAlignment="1">
      <alignment horizontal="center" vertical="center"/>
    </xf>
    <xf numFmtId="0" fontId="18" fillId="6" borderId="66" xfId="0" applyFont="1" applyFill="1" applyBorder="1" applyAlignment="1">
      <alignment horizontal="center" vertical="center"/>
    </xf>
    <xf numFmtId="0" fontId="18" fillId="6" borderId="89" xfId="0" applyFont="1" applyFill="1" applyBorder="1" applyAlignment="1">
      <alignment horizontal="center" vertical="center"/>
    </xf>
    <xf numFmtId="0" fontId="80" fillId="0" borderId="75" xfId="61" applyNumberFormat="1" applyFont="1" applyFill="1" applyBorder="1" applyAlignment="1">
      <alignment horizontal="center" shrinkToFit="1"/>
      <protection/>
    </xf>
    <xf numFmtId="0" fontId="25" fillId="0" borderId="0" xfId="61" applyNumberFormat="1" applyFont="1" applyFill="1" applyBorder="1" applyAlignment="1">
      <alignment horizontal="center" shrinkToFit="1"/>
      <protection/>
    </xf>
    <xf numFmtId="0" fontId="25" fillId="0" borderId="76" xfId="61" applyNumberFormat="1" applyFont="1" applyFill="1" applyBorder="1" applyAlignment="1">
      <alignment horizontal="center" shrinkToFit="1"/>
      <protection/>
    </xf>
    <xf numFmtId="0" fontId="85" fillId="0" borderId="75" xfId="61" applyNumberFormat="1" applyFont="1" applyFill="1" applyBorder="1" applyAlignment="1">
      <alignment horizontal="center" vertical="center"/>
      <protection/>
    </xf>
    <xf numFmtId="0" fontId="85" fillId="0" borderId="0" xfId="61" applyNumberFormat="1" applyFont="1" applyFill="1" applyBorder="1" applyAlignment="1">
      <alignment horizontal="center" vertical="center"/>
      <protection/>
    </xf>
    <xf numFmtId="0" fontId="85" fillId="0" borderId="76" xfId="61" applyNumberFormat="1" applyFont="1" applyFill="1" applyBorder="1" applyAlignment="1">
      <alignment horizontal="center" vertical="center"/>
      <protection/>
    </xf>
    <xf numFmtId="0" fontId="28" fillId="0" borderId="46" xfId="61" applyNumberFormat="1" applyFont="1" applyFill="1" applyBorder="1" applyAlignment="1">
      <alignment horizontal="center" vertical="center" shrinkToFit="1"/>
      <protection/>
    </xf>
    <xf numFmtId="0" fontId="28" fillId="0" borderId="47" xfId="61" applyNumberFormat="1" applyFont="1" applyFill="1" applyBorder="1" applyAlignment="1">
      <alignment horizontal="center" vertical="center" shrinkToFit="1"/>
      <protection/>
    </xf>
    <xf numFmtId="0" fontId="28" fillId="0" borderId="93" xfId="61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九州駐車証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0</xdr:rowOff>
    </xdr:from>
    <xdr:to>
      <xdr:col>27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0" y="2019300"/>
          <a:ext cx="4143375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27</xdr:col>
      <xdr:colOff>0</xdr:colOff>
      <xdr:row>30</xdr:row>
      <xdr:rowOff>0</xdr:rowOff>
    </xdr:to>
    <xdr:sp>
      <xdr:nvSpPr>
        <xdr:cNvPr id="2" name="Line 1"/>
        <xdr:cNvSpPr>
          <a:spLocks/>
        </xdr:cNvSpPr>
      </xdr:nvSpPr>
      <xdr:spPr>
        <a:xfrm>
          <a:off x="7048500" y="7000875"/>
          <a:ext cx="4143375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24</xdr:col>
      <xdr:colOff>0</xdr:colOff>
      <xdr:row>42</xdr:row>
      <xdr:rowOff>0</xdr:rowOff>
    </xdr:to>
    <xdr:sp>
      <xdr:nvSpPr>
        <xdr:cNvPr id="3" name="Line 1"/>
        <xdr:cNvSpPr>
          <a:spLocks/>
        </xdr:cNvSpPr>
      </xdr:nvSpPr>
      <xdr:spPr>
        <a:xfrm>
          <a:off x="7048500" y="12039600"/>
          <a:ext cx="3314700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27</xdr:col>
      <xdr:colOff>0</xdr:colOff>
      <xdr:row>16</xdr:row>
      <xdr:rowOff>0</xdr:rowOff>
    </xdr:to>
    <xdr:sp>
      <xdr:nvSpPr>
        <xdr:cNvPr id="4" name="Line 1"/>
        <xdr:cNvSpPr>
          <a:spLocks/>
        </xdr:cNvSpPr>
      </xdr:nvSpPr>
      <xdr:spPr>
        <a:xfrm>
          <a:off x="7048500" y="2019300"/>
          <a:ext cx="4143375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27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7048500" y="7000875"/>
          <a:ext cx="4143375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24</xdr:col>
      <xdr:colOff>0</xdr:colOff>
      <xdr:row>54</xdr:row>
      <xdr:rowOff>0</xdr:rowOff>
    </xdr:to>
    <xdr:sp>
      <xdr:nvSpPr>
        <xdr:cNvPr id="6" name="Line 1"/>
        <xdr:cNvSpPr>
          <a:spLocks/>
        </xdr:cNvSpPr>
      </xdr:nvSpPr>
      <xdr:spPr>
        <a:xfrm>
          <a:off x="7048500" y="16611600"/>
          <a:ext cx="3314700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161925</xdr:rowOff>
    </xdr:from>
    <xdr:to>
      <xdr:col>35</xdr:col>
      <xdr:colOff>381000</xdr:colOff>
      <xdr:row>2</xdr:row>
      <xdr:rowOff>85725</xdr:rowOff>
    </xdr:to>
    <xdr:sp>
      <xdr:nvSpPr>
        <xdr:cNvPr id="7" name="Text Box 75"/>
        <xdr:cNvSpPr txBox="1">
          <a:spLocks noChangeArrowheads="1"/>
        </xdr:cNvSpPr>
      </xdr:nvSpPr>
      <xdr:spPr>
        <a:xfrm>
          <a:off x="8801100" y="161925"/>
          <a:ext cx="58959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試合時間：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分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-5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分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-15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分　勝点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= 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勝ち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3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、引き分け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、負け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0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順位決定方法：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1.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勝ち点、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2.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当該チームの戦績、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3.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得失点、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4.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総得点、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5.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抽選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6496050</xdr:colOff>
      <xdr:row>7</xdr:row>
      <xdr:rowOff>28575</xdr:rowOff>
    </xdr:from>
    <xdr:to>
      <xdr:col>4</xdr:col>
      <xdr:colOff>504825</xdr:colOff>
      <xdr:row>11</xdr:row>
      <xdr:rowOff>57150</xdr:rowOff>
    </xdr:to>
    <xdr:grpSp>
      <xdr:nvGrpSpPr>
        <xdr:cNvPr id="1" name="Group 30"/>
        <xdr:cNvGrpSpPr>
          <a:grpSpLocks/>
        </xdr:cNvGrpSpPr>
      </xdr:nvGrpSpPr>
      <xdr:grpSpPr>
        <a:xfrm>
          <a:off x="7829550" y="5114925"/>
          <a:ext cx="1885950" cy="1438275"/>
          <a:chOff x="1" y="-1"/>
          <a:chExt cx="658" cy="430"/>
        </a:xfrm>
        <a:solidFill>
          <a:srgbClr val="FFFFFF"/>
        </a:solidFill>
      </xdr:grpSpPr>
      <xdr:grpSp>
        <xdr:nvGrpSpPr>
          <xdr:cNvPr id="2" name="Group 31"/>
          <xdr:cNvGrpSpPr>
            <a:grpSpLocks/>
          </xdr:cNvGrpSpPr>
        </xdr:nvGrpSpPr>
        <xdr:grpSpPr>
          <a:xfrm>
            <a:off x="391" y="156"/>
            <a:ext cx="268" cy="244"/>
            <a:chOff x="391" y="156"/>
            <a:chExt cx="268" cy="244"/>
          </a:xfrm>
          <a:solidFill>
            <a:srgbClr val="FFFFFF"/>
          </a:solidFill>
        </xdr:grpSpPr>
        <xdr:sp>
          <xdr:nvSpPr>
            <xdr:cNvPr id="3" name="Freeform 32"/>
            <xdr:cNvSpPr>
              <a:spLocks/>
            </xdr:cNvSpPr>
          </xdr:nvSpPr>
          <xdr:spPr>
            <a:xfrm>
              <a:off x="394" y="156"/>
              <a:ext cx="260" cy="235"/>
            </a:xfrm>
            <a:custGeom>
              <a:pathLst>
                <a:path h="21600" w="21600">
                  <a:moveTo>
                    <a:pt x="10071" y="3175"/>
                  </a:moveTo>
                  <a:cubicBezTo>
                    <a:pt x="9647" y="1926"/>
                    <a:pt x="8612" y="0"/>
                    <a:pt x="7388" y="0"/>
                  </a:cubicBezTo>
                  <a:cubicBezTo>
                    <a:pt x="6212" y="0"/>
                    <a:pt x="4376" y="520"/>
                    <a:pt x="4706" y="1405"/>
                  </a:cubicBezTo>
                  <a:cubicBezTo>
                    <a:pt x="5082" y="2342"/>
                    <a:pt x="5976" y="2550"/>
                    <a:pt x="6306" y="2915"/>
                  </a:cubicBezTo>
                  <a:cubicBezTo>
                    <a:pt x="6682" y="3279"/>
                    <a:pt x="7341" y="3019"/>
                    <a:pt x="7718" y="3539"/>
                  </a:cubicBezTo>
                  <a:cubicBezTo>
                    <a:pt x="7059" y="4008"/>
                    <a:pt x="5129" y="5569"/>
                    <a:pt x="5129" y="7547"/>
                  </a:cubicBezTo>
                  <a:cubicBezTo>
                    <a:pt x="5129" y="9525"/>
                    <a:pt x="6871" y="10618"/>
                    <a:pt x="7341" y="10878"/>
                  </a:cubicBezTo>
                  <a:cubicBezTo>
                    <a:pt x="7153" y="11190"/>
                    <a:pt x="6918" y="11451"/>
                    <a:pt x="6918" y="11451"/>
                  </a:cubicBezTo>
                  <a:cubicBezTo>
                    <a:pt x="6918" y="11399"/>
                    <a:pt x="5835" y="10097"/>
                    <a:pt x="5365" y="10722"/>
                  </a:cubicBezTo>
                  <a:cubicBezTo>
                    <a:pt x="4894" y="11399"/>
                    <a:pt x="4612" y="12960"/>
                    <a:pt x="6447" y="12908"/>
                  </a:cubicBezTo>
                  <a:cubicBezTo>
                    <a:pt x="6871" y="13012"/>
                    <a:pt x="7576" y="13168"/>
                    <a:pt x="7529" y="13116"/>
                  </a:cubicBezTo>
                  <a:cubicBezTo>
                    <a:pt x="7482" y="13064"/>
                    <a:pt x="6588" y="13949"/>
                    <a:pt x="6588" y="13949"/>
                  </a:cubicBezTo>
                  <a:cubicBezTo>
                    <a:pt x="6588" y="13949"/>
                    <a:pt x="4282" y="13897"/>
                    <a:pt x="4282" y="13897"/>
                  </a:cubicBezTo>
                  <a:cubicBezTo>
                    <a:pt x="4282" y="13897"/>
                    <a:pt x="3859" y="10930"/>
                    <a:pt x="1929" y="10982"/>
                  </a:cubicBezTo>
                  <a:cubicBezTo>
                    <a:pt x="0" y="10982"/>
                    <a:pt x="47" y="14157"/>
                    <a:pt x="565" y="15146"/>
                  </a:cubicBezTo>
                  <a:cubicBezTo>
                    <a:pt x="1082" y="16083"/>
                    <a:pt x="2212" y="17020"/>
                    <a:pt x="3059" y="17072"/>
                  </a:cubicBezTo>
                  <a:cubicBezTo>
                    <a:pt x="4188" y="16291"/>
                    <a:pt x="5553" y="14990"/>
                    <a:pt x="6776" y="15094"/>
                  </a:cubicBezTo>
                  <a:cubicBezTo>
                    <a:pt x="7294" y="15927"/>
                    <a:pt x="8000" y="16655"/>
                    <a:pt x="9459" y="16916"/>
                  </a:cubicBezTo>
                  <a:cubicBezTo>
                    <a:pt x="10871" y="17176"/>
                    <a:pt x="11953" y="16655"/>
                    <a:pt x="12188" y="16499"/>
                  </a:cubicBezTo>
                  <a:cubicBezTo>
                    <a:pt x="11812" y="17800"/>
                    <a:pt x="12706" y="18581"/>
                    <a:pt x="13647" y="17800"/>
                  </a:cubicBezTo>
                  <a:cubicBezTo>
                    <a:pt x="13882" y="18373"/>
                    <a:pt x="14494" y="18217"/>
                    <a:pt x="14494" y="18217"/>
                  </a:cubicBezTo>
                  <a:cubicBezTo>
                    <a:pt x="14494" y="18217"/>
                    <a:pt x="13929" y="20143"/>
                    <a:pt x="14400" y="20871"/>
                  </a:cubicBezTo>
                  <a:cubicBezTo>
                    <a:pt x="14871" y="21600"/>
                    <a:pt x="16188" y="20715"/>
                    <a:pt x="16659" y="19830"/>
                  </a:cubicBezTo>
                  <a:cubicBezTo>
                    <a:pt x="17129" y="18946"/>
                    <a:pt x="17553" y="15875"/>
                    <a:pt x="15153" y="15979"/>
                  </a:cubicBezTo>
                  <a:cubicBezTo>
                    <a:pt x="15153" y="15979"/>
                    <a:pt x="15200" y="16499"/>
                    <a:pt x="15153" y="16499"/>
                  </a:cubicBezTo>
                  <a:cubicBezTo>
                    <a:pt x="15106" y="16499"/>
                    <a:pt x="14259" y="16603"/>
                    <a:pt x="13835" y="16603"/>
                  </a:cubicBezTo>
                  <a:cubicBezTo>
                    <a:pt x="13365" y="16603"/>
                    <a:pt x="13082" y="16603"/>
                    <a:pt x="13694" y="15458"/>
                  </a:cubicBezTo>
                  <a:cubicBezTo>
                    <a:pt x="14353" y="14261"/>
                    <a:pt x="13976" y="13480"/>
                    <a:pt x="13788" y="13168"/>
                  </a:cubicBezTo>
                  <a:cubicBezTo>
                    <a:pt x="14871" y="13741"/>
                    <a:pt x="15106" y="13533"/>
                    <a:pt x="15718" y="14365"/>
                  </a:cubicBezTo>
                  <a:cubicBezTo>
                    <a:pt x="15341" y="15094"/>
                    <a:pt x="15388" y="15667"/>
                    <a:pt x="17129" y="15823"/>
                  </a:cubicBezTo>
                  <a:cubicBezTo>
                    <a:pt x="18871" y="15927"/>
                    <a:pt x="19294" y="14834"/>
                    <a:pt x="18353" y="13376"/>
                  </a:cubicBezTo>
                  <a:cubicBezTo>
                    <a:pt x="17412" y="12544"/>
                    <a:pt x="17224" y="13012"/>
                    <a:pt x="16706" y="13220"/>
                  </a:cubicBezTo>
                  <a:cubicBezTo>
                    <a:pt x="16235" y="12440"/>
                    <a:pt x="15153" y="11711"/>
                    <a:pt x="14071" y="11607"/>
                  </a:cubicBezTo>
                  <a:cubicBezTo>
                    <a:pt x="15388" y="11190"/>
                    <a:pt x="16612" y="10306"/>
                    <a:pt x="16894" y="8328"/>
                  </a:cubicBezTo>
                  <a:cubicBezTo>
                    <a:pt x="17224" y="6350"/>
                    <a:pt x="16800" y="6038"/>
                    <a:pt x="16800" y="6090"/>
                  </a:cubicBezTo>
                  <a:cubicBezTo>
                    <a:pt x="16753" y="6090"/>
                    <a:pt x="17647" y="5621"/>
                    <a:pt x="18588" y="6298"/>
                  </a:cubicBezTo>
                  <a:cubicBezTo>
                    <a:pt x="19529" y="6974"/>
                    <a:pt x="20376" y="7391"/>
                    <a:pt x="20894" y="7079"/>
                  </a:cubicBezTo>
                  <a:cubicBezTo>
                    <a:pt x="21459" y="6766"/>
                    <a:pt x="21600" y="5309"/>
                    <a:pt x="21129" y="4112"/>
                  </a:cubicBezTo>
                  <a:cubicBezTo>
                    <a:pt x="20659" y="2915"/>
                    <a:pt x="19718" y="3227"/>
                    <a:pt x="18776" y="3539"/>
                  </a:cubicBezTo>
                  <a:cubicBezTo>
                    <a:pt x="17788" y="3800"/>
                    <a:pt x="17365" y="4008"/>
                    <a:pt x="17365" y="4008"/>
                  </a:cubicBezTo>
                  <a:cubicBezTo>
                    <a:pt x="17365" y="4008"/>
                    <a:pt x="16424" y="4060"/>
                    <a:pt x="15906" y="4320"/>
                  </a:cubicBezTo>
                  <a:cubicBezTo>
                    <a:pt x="15482" y="3800"/>
                    <a:pt x="15200" y="3747"/>
                    <a:pt x="14635" y="3643"/>
                  </a:cubicBezTo>
                  <a:cubicBezTo>
                    <a:pt x="14024" y="3539"/>
                    <a:pt x="12329" y="2654"/>
                    <a:pt x="11529" y="2654"/>
                  </a:cubicBezTo>
                  <a:cubicBezTo>
                    <a:pt x="10729" y="2654"/>
                    <a:pt x="10071" y="3175"/>
                    <a:pt x="10071" y="3175"/>
                  </a:cubicBezTo>
                </a:path>
              </a:pathLst>
            </a:custGeom>
            <a:solidFill>
              <a:srgbClr val="FFFFFF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" name="Freeform 33"/>
            <xdr:cNvSpPr>
              <a:spLocks/>
            </xdr:cNvSpPr>
          </xdr:nvSpPr>
          <xdr:spPr>
            <a:xfrm>
              <a:off x="468" y="279"/>
              <a:ext cx="108" cy="45"/>
            </a:xfrm>
            <a:custGeom>
              <a:pathLst>
                <a:path h="21600" w="21600">
                  <a:moveTo>
                    <a:pt x="5654" y="0"/>
                  </a:moveTo>
                  <a:cubicBezTo>
                    <a:pt x="3619" y="2769"/>
                    <a:pt x="3619" y="4154"/>
                    <a:pt x="1923" y="554"/>
                  </a:cubicBezTo>
                  <a:cubicBezTo>
                    <a:pt x="339" y="4985"/>
                    <a:pt x="0" y="8585"/>
                    <a:pt x="1470" y="8862"/>
                  </a:cubicBezTo>
                  <a:cubicBezTo>
                    <a:pt x="3053" y="9415"/>
                    <a:pt x="5202" y="8862"/>
                    <a:pt x="6220" y="11631"/>
                  </a:cubicBezTo>
                  <a:cubicBezTo>
                    <a:pt x="7577" y="11077"/>
                    <a:pt x="7690" y="10800"/>
                    <a:pt x="11535" y="14954"/>
                  </a:cubicBezTo>
                  <a:cubicBezTo>
                    <a:pt x="15380" y="19108"/>
                    <a:pt x="18320" y="21600"/>
                    <a:pt x="18320" y="21600"/>
                  </a:cubicBezTo>
                  <a:cubicBezTo>
                    <a:pt x="18320" y="21600"/>
                    <a:pt x="20695" y="17446"/>
                    <a:pt x="18207" y="9415"/>
                  </a:cubicBezTo>
                  <a:cubicBezTo>
                    <a:pt x="19677" y="11077"/>
                    <a:pt x="20808" y="11631"/>
                    <a:pt x="20808" y="11631"/>
                  </a:cubicBezTo>
                  <a:cubicBezTo>
                    <a:pt x="20808" y="11631"/>
                    <a:pt x="21600" y="2215"/>
                    <a:pt x="21600" y="2492"/>
                  </a:cubicBezTo>
                  <a:cubicBezTo>
                    <a:pt x="21600" y="2769"/>
                    <a:pt x="15380" y="3323"/>
                    <a:pt x="15267" y="3323"/>
                  </a:cubicBezTo>
                  <a:cubicBezTo>
                    <a:pt x="15041" y="3323"/>
                    <a:pt x="14362" y="7754"/>
                    <a:pt x="12214" y="6092"/>
                  </a:cubicBezTo>
                  <a:cubicBezTo>
                    <a:pt x="10178" y="4431"/>
                    <a:pt x="9613" y="2215"/>
                    <a:pt x="9613" y="2215"/>
                  </a:cubicBezTo>
                  <a:cubicBezTo>
                    <a:pt x="9613" y="2215"/>
                    <a:pt x="5654" y="0"/>
                    <a:pt x="5654" y="0"/>
                  </a:cubicBezTo>
                </a:path>
              </a:pathLst>
            </a:custGeom>
            <a:solidFill>
              <a:srgbClr val="FFFF66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Freeform 34"/>
            <xdr:cNvSpPr>
              <a:spLocks/>
            </xdr:cNvSpPr>
          </xdr:nvSpPr>
          <xdr:spPr>
            <a:xfrm>
              <a:off x="455" y="301"/>
              <a:ext cx="115" cy="50"/>
            </a:xfrm>
            <a:custGeom>
              <a:pathLst>
                <a:path h="21600" w="21600">
                  <a:moveTo>
                    <a:pt x="5214" y="0"/>
                  </a:moveTo>
                  <a:cubicBezTo>
                    <a:pt x="5001" y="0"/>
                    <a:pt x="745" y="485"/>
                    <a:pt x="745" y="485"/>
                  </a:cubicBezTo>
                  <a:cubicBezTo>
                    <a:pt x="745" y="485"/>
                    <a:pt x="0" y="9222"/>
                    <a:pt x="426" y="11892"/>
                  </a:cubicBezTo>
                  <a:cubicBezTo>
                    <a:pt x="851" y="14804"/>
                    <a:pt x="2767" y="14562"/>
                    <a:pt x="6065" y="13591"/>
                  </a:cubicBezTo>
                  <a:cubicBezTo>
                    <a:pt x="6703" y="16746"/>
                    <a:pt x="10640" y="21115"/>
                    <a:pt x="15109" y="21600"/>
                  </a:cubicBezTo>
                  <a:cubicBezTo>
                    <a:pt x="17131" y="18930"/>
                    <a:pt x="20004" y="16503"/>
                    <a:pt x="20430" y="13348"/>
                  </a:cubicBezTo>
                  <a:cubicBezTo>
                    <a:pt x="21600" y="13106"/>
                    <a:pt x="21600" y="11649"/>
                    <a:pt x="20749" y="9951"/>
                  </a:cubicBezTo>
                  <a:cubicBezTo>
                    <a:pt x="19685" y="11407"/>
                    <a:pt x="18621" y="11164"/>
                    <a:pt x="18408" y="11164"/>
                  </a:cubicBezTo>
                  <a:cubicBezTo>
                    <a:pt x="18301" y="10921"/>
                    <a:pt x="17769" y="8494"/>
                    <a:pt x="13939" y="5339"/>
                  </a:cubicBezTo>
                  <a:cubicBezTo>
                    <a:pt x="10215" y="1942"/>
                    <a:pt x="7448" y="0"/>
                    <a:pt x="5214" y="0"/>
                  </a:cubicBezTo>
                </a:path>
              </a:pathLst>
            </a:custGeom>
            <a:solidFill>
              <a:srgbClr val="52CC52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6" name="Picture 3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98" y="277"/>
              <a:ext cx="204" cy="12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3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51" y="159"/>
              <a:ext cx="204" cy="10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8" name="Freeform 37"/>
            <xdr:cNvSpPr>
              <a:spLocks/>
            </xdr:cNvSpPr>
          </xdr:nvSpPr>
          <xdr:spPr>
            <a:xfrm>
              <a:off x="451" y="156"/>
              <a:ext cx="64" cy="36"/>
            </a:xfrm>
            <a:custGeom>
              <a:pathLst>
                <a:path h="21600" w="21600">
                  <a:moveTo>
                    <a:pt x="21600" y="20588"/>
                  </a:moveTo>
                  <a:cubicBezTo>
                    <a:pt x="21221" y="13500"/>
                    <a:pt x="14400" y="1013"/>
                    <a:pt x="12126" y="675"/>
                  </a:cubicBezTo>
                  <a:cubicBezTo>
                    <a:pt x="9663" y="0"/>
                    <a:pt x="0" y="1350"/>
                    <a:pt x="0" y="7088"/>
                  </a:cubicBezTo>
                  <a:cubicBezTo>
                    <a:pt x="0" y="12488"/>
                    <a:pt x="5116" y="18563"/>
                    <a:pt x="11558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Freeform 38"/>
            <xdr:cNvSpPr>
              <a:spLocks/>
            </xdr:cNvSpPr>
          </xdr:nvSpPr>
          <xdr:spPr>
            <a:xfrm>
              <a:off x="456" y="184"/>
              <a:ext cx="142" cy="102"/>
            </a:xfrm>
            <a:custGeom>
              <a:pathLst>
                <a:path h="21600" w="21600">
                  <a:moveTo>
                    <a:pt x="11704" y="120"/>
                  </a:moveTo>
                  <a:cubicBezTo>
                    <a:pt x="11015" y="120"/>
                    <a:pt x="10155" y="1080"/>
                    <a:pt x="9896" y="1080"/>
                  </a:cubicBezTo>
                  <a:cubicBezTo>
                    <a:pt x="9552" y="1080"/>
                    <a:pt x="8778" y="1920"/>
                    <a:pt x="8175" y="1680"/>
                  </a:cubicBezTo>
                  <a:cubicBezTo>
                    <a:pt x="7659" y="1320"/>
                    <a:pt x="7315" y="2040"/>
                    <a:pt x="6798" y="1800"/>
                  </a:cubicBezTo>
                  <a:cubicBezTo>
                    <a:pt x="6196" y="1680"/>
                    <a:pt x="4561" y="2400"/>
                    <a:pt x="3528" y="3240"/>
                  </a:cubicBezTo>
                  <a:cubicBezTo>
                    <a:pt x="2410" y="3960"/>
                    <a:pt x="258" y="8760"/>
                    <a:pt x="86" y="10680"/>
                  </a:cubicBezTo>
                  <a:cubicBezTo>
                    <a:pt x="0" y="12480"/>
                    <a:pt x="861" y="15960"/>
                    <a:pt x="2754" y="17880"/>
                  </a:cubicBezTo>
                  <a:cubicBezTo>
                    <a:pt x="4733" y="19920"/>
                    <a:pt x="9294" y="21600"/>
                    <a:pt x="11704" y="21480"/>
                  </a:cubicBezTo>
                  <a:cubicBezTo>
                    <a:pt x="14113" y="21360"/>
                    <a:pt x="17039" y="21240"/>
                    <a:pt x="19190" y="18840"/>
                  </a:cubicBezTo>
                  <a:cubicBezTo>
                    <a:pt x="21428" y="16440"/>
                    <a:pt x="21600" y="12480"/>
                    <a:pt x="21600" y="10800"/>
                  </a:cubicBezTo>
                  <a:cubicBezTo>
                    <a:pt x="21600" y="9120"/>
                    <a:pt x="20653" y="3120"/>
                    <a:pt x="18244" y="2880"/>
                  </a:cubicBezTo>
                  <a:cubicBezTo>
                    <a:pt x="15834" y="2520"/>
                    <a:pt x="14113" y="600"/>
                    <a:pt x="13253" y="600"/>
                  </a:cubicBezTo>
                  <a:cubicBezTo>
                    <a:pt x="12306" y="600"/>
                    <a:pt x="11876" y="0"/>
                    <a:pt x="11704" y="12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Freeform 39"/>
            <xdr:cNvSpPr>
              <a:spLocks/>
            </xdr:cNvSpPr>
          </xdr:nvSpPr>
          <xdr:spPr>
            <a:xfrm>
              <a:off x="586" y="190"/>
              <a:ext cx="73" cy="49"/>
            </a:xfrm>
            <a:custGeom>
              <a:pathLst>
                <a:path h="21600" w="21600">
                  <a:moveTo>
                    <a:pt x="0" y="5710"/>
                  </a:moveTo>
                  <a:cubicBezTo>
                    <a:pt x="1842" y="3228"/>
                    <a:pt x="3516" y="5462"/>
                    <a:pt x="6530" y="3228"/>
                  </a:cubicBezTo>
                  <a:cubicBezTo>
                    <a:pt x="9544" y="993"/>
                    <a:pt x="13563" y="0"/>
                    <a:pt x="15237" y="248"/>
                  </a:cubicBezTo>
                  <a:cubicBezTo>
                    <a:pt x="16912" y="745"/>
                    <a:pt x="18753" y="4717"/>
                    <a:pt x="18921" y="6703"/>
                  </a:cubicBezTo>
                  <a:cubicBezTo>
                    <a:pt x="19088" y="8441"/>
                    <a:pt x="21600" y="21600"/>
                    <a:pt x="14400" y="19366"/>
                  </a:cubicBezTo>
                  <a:cubicBezTo>
                    <a:pt x="9544" y="16138"/>
                    <a:pt x="8037" y="13655"/>
                    <a:pt x="8037" y="13903"/>
                  </a:cubicBezTo>
                  <a:cubicBezTo>
                    <a:pt x="8037" y="14152"/>
                    <a:pt x="3684" y="12910"/>
                    <a:pt x="2847" y="14152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Freeform 40"/>
            <xdr:cNvSpPr>
              <a:spLocks/>
            </xdr:cNvSpPr>
          </xdr:nvSpPr>
          <xdr:spPr>
            <a:xfrm>
              <a:off x="540" y="195"/>
              <a:ext cx="52" cy="77"/>
            </a:xfrm>
            <a:custGeom>
              <a:pathLst>
                <a:path h="21600" w="21600">
                  <a:moveTo>
                    <a:pt x="8452" y="0"/>
                  </a:moveTo>
                  <a:cubicBezTo>
                    <a:pt x="3522" y="3680"/>
                    <a:pt x="0" y="4960"/>
                    <a:pt x="2113" y="11680"/>
                  </a:cubicBezTo>
                  <a:cubicBezTo>
                    <a:pt x="4226" y="18560"/>
                    <a:pt x="17843" y="21600"/>
                    <a:pt x="21600" y="1888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Freeform 41"/>
            <xdr:cNvSpPr>
              <a:spLocks/>
            </xdr:cNvSpPr>
          </xdr:nvSpPr>
          <xdr:spPr>
            <a:xfrm>
              <a:off x="452" y="269"/>
              <a:ext cx="43" cy="28"/>
            </a:xfrm>
            <a:custGeom>
              <a:pathLst>
                <a:path h="21600" w="21600">
                  <a:moveTo>
                    <a:pt x="21600" y="7650"/>
                  </a:moveTo>
                  <a:cubicBezTo>
                    <a:pt x="19584" y="10350"/>
                    <a:pt x="16992" y="14400"/>
                    <a:pt x="14112" y="10800"/>
                  </a:cubicBezTo>
                  <a:cubicBezTo>
                    <a:pt x="11232" y="7200"/>
                    <a:pt x="7488" y="0"/>
                    <a:pt x="4608" y="1350"/>
                  </a:cubicBezTo>
                  <a:cubicBezTo>
                    <a:pt x="2016" y="2700"/>
                    <a:pt x="0" y="10800"/>
                    <a:pt x="1440" y="15750"/>
                  </a:cubicBezTo>
                  <a:cubicBezTo>
                    <a:pt x="2880" y="20700"/>
                    <a:pt x="5760" y="21600"/>
                    <a:pt x="7776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Freeform 42"/>
            <xdr:cNvSpPr>
              <a:spLocks/>
            </xdr:cNvSpPr>
          </xdr:nvSpPr>
          <xdr:spPr>
            <a:xfrm>
              <a:off x="469" y="278"/>
              <a:ext cx="96" cy="50"/>
            </a:xfrm>
            <a:custGeom>
              <a:pathLst>
                <a:path h="21600" w="21600">
                  <a:moveTo>
                    <a:pt x="2556" y="0"/>
                  </a:moveTo>
                  <a:cubicBezTo>
                    <a:pt x="1022" y="2427"/>
                    <a:pt x="0" y="4369"/>
                    <a:pt x="639" y="8009"/>
                  </a:cubicBezTo>
                  <a:cubicBezTo>
                    <a:pt x="1022" y="8009"/>
                    <a:pt x="2301" y="8252"/>
                    <a:pt x="3579" y="8980"/>
                  </a:cubicBezTo>
                  <a:cubicBezTo>
                    <a:pt x="4857" y="9465"/>
                    <a:pt x="5879" y="8494"/>
                    <a:pt x="6518" y="10193"/>
                  </a:cubicBezTo>
                  <a:cubicBezTo>
                    <a:pt x="7157" y="11649"/>
                    <a:pt x="7669" y="8737"/>
                    <a:pt x="9330" y="10921"/>
                  </a:cubicBezTo>
                  <a:cubicBezTo>
                    <a:pt x="10992" y="13348"/>
                    <a:pt x="16743" y="14319"/>
                    <a:pt x="2160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Freeform 43"/>
            <xdr:cNvSpPr>
              <a:spLocks/>
            </xdr:cNvSpPr>
          </xdr:nvSpPr>
          <xdr:spPr>
            <a:xfrm>
              <a:off x="518" y="285"/>
              <a:ext cx="18" cy="9"/>
            </a:xfrm>
            <a:custGeom>
              <a:pathLst>
                <a:path h="21600" w="21600">
                  <a:moveTo>
                    <a:pt x="1350" y="0"/>
                  </a:moveTo>
                  <a:cubicBezTo>
                    <a:pt x="0" y="10800"/>
                    <a:pt x="6075" y="21600"/>
                    <a:pt x="11475" y="21600"/>
                  </a:cubicBezTo>
                  <a:cubicBezTo>
                    <a:pt x="16200" y="21600"/>
                    <a:pt x="18900" y="13500"/>
                    <a:pt x="21600" y="27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Freeform 44"/>
            <xdr:cNvSpPr>
              <a:spLocks/>
            </xdr:cNvSpPr>
          </xdr:nvSpPr>
          <xdr:spPr>
            <a:xfrm>
              <a:off x="566" y="283"/>
              <a:ext cx="28" cy="14"/>
            </a:xfrm>
            <a:custGeom>
              <a:pathLst>
                <a:path h="21600" w="21600">
                  <a:moveTo>
                    <a:pt x="0" y="0"/>
                  </a:moveTo>
                  <a:cubicBezTo>
                    <a:pt x="12096" y="939"/>
                    <a:pt x="16848" y="14087"/>
                    <a:pt x="2160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Freeform 45"/>
            <xdr:cNvSpPr>
              <a:spLocks/>
            </xdr:cNvSpPr>
          </xdr:nvSpPr>
          <xdr:spPr>
            <a:xfrm>
              <a:off x="573" y="283"/>
              <a:ext cx="5" cy="18"/>
            </a:xfrm>
            <a:custGeom>
              <a:pathLst>
                <a:path h="21600" w="21600">
                  <a:moveTo>
                    <a:pt x="21600" y="0"/>
                  </a:moveTo>
                  <a:cubicBezTo>
                    <a:pt x="0" y="7425"/>
                    <a:pt x="0" y="15525"/>
                    <a:pt x="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Freeform 46"/>
            <xdr:cNvSpPr>
              <a:spLocks/>
            </xdr:cNvSpPr>
          </xdr:nvSpPr>
          <xdr:spPr>
            <a:xfrm>
              <a:off x="597" y="295"/>
              <a:ext cx="27" cy="37"/>
            </a:xfrm>
            <a:custGeom>
              <a:pathLst>
                <a:path h="21600" w="21600">
                  <a:moveTo>
                    <a:pt x="3600" y="1350"/>
                  </a:moveTo>
                  <a:cubicBezTo>
                    <a:pt x="9000" y="0"/>
                    <a:pt x="14850" y="3375"/>
                    <a:pt x="18450" y="8100"/>
                  </a:cubicBezTo>
                  <a:cubicBezTo>
                    <a:pt x="21600" y="12488"/>
                    <a:pt x="20250" y="21600"/>
                    <a:pt x="0" y="2025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Freeform 47"/>
            <xdr:cNvSpPr>
              <a:spLocks/>
            </xdr:cNvSpPr>
          </xdr:nvSpPr>
          <xdr:spPr>
            <a:xfrm>
              <a:off x="553" y="297"/>
              <a:ext cx="38" cy="40"/>
            </a:xfrm>
            <a:custGeom>
              <a:pathLst>
                <a:path h="21600" w="21600">
                  <a:moveTo>
                    <a:pt x="21600" y="16428"/>
                  </a:moveTo>
                  <a:cubicBezTo>
                    <a:pt x="15797" y="14299"/>
                    <a:pt x="12896" y="13994"/>
                    <a:pt x="17087" y="8214"/>
                  </a:cubicBezTo>
                  <a:cubicBezTo>
                    <a:pt x="12896" y="4563"/>
                    <a:pt x="7737" y="2434"/>
                    <a:pt x="967" y="0"/>
                  </a:cubicBezTo>
                  <a:cubicBezTo>
                    <a:pt x="1290" y="0"/>
                    <a:pt x="4513" y="1217"/>
                    <a:pt x="4513" y="1217"/>
                  </a:cubicBezTo>
                  <a:cubicBezTo>
                    <a:pt x="4513" y="1217"/>
                    <a:pt x="8060" y="8214"/>
                    <a:pt x="5803" y="11256"/>
                  </a:cubicBezTo>
                  <a:cubicBezTo>
                    <a:pt x="3869" y="14299"/>
                    <a:pt x="0" y="17645"/>
                    <a:pt x="967" y="19775"/>
                  </a:cubicBezTo>
                  <a:cubicBezTo>
                    <a:pt x="2257" y="21600"/>
                    <a:pt x="7093" y="21600"/>
                    <a:pt x="10316" y="20687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Freeform 48"/>
            <xdr:cNvSpPr>
              <a:spLocks/>
            </xdr:cNvSpPr>
          </xdr:nvSpPr>
          <xdr:spPr>
            <a:xfrm>
              <a:off x="475" y="286"/>
              <a:ext cx="83" cy="67"/>
            </a:xfrm>
            <a:custGeom>
              <a:pathLst>
                <a:path h="21600" w="21600">
                  <a:moveTo>
                    <a:pt x="6906" y="0"/>
                  </a:moveTo>
                  <a:cubicBezTo>
                    <a:pt x="4261" y="1846"/>
                    <a:pt x="147" y="5169"/>
                    <a:pt x="147" y="8123"/>
                  </a:cubicBezTo>
                  <a:cubicBezTo>
                    <a:pt x="147" y="11262"/>
                    <a:pt x="0" y="12554"/>
                    <a:pt x="4261" y="15508"/>
                  </a:cubicBezTo>
                  <a:cubicBezTo>
                    <a:pt x="8669" y="18277"/>
                    <a:pt x="13078" y="18646"/>
                    <a:pt x="17192" y="16062"/>
                  </a:cubicBezTo>
                  <a:cubicBezTo>
                    <a:pt x="16604" y="20123"/>
                    <a:pt x="17486" y="21600"/>
                    <a:pt x="18808" y="21600"/>
                  </a:cubicBezTo>
                  <a:cubicBezTo>
                    <a:pt x="20131" y="21600"/>
                    <a:pt x="21600" y="20123"/>
                    <a:pt x="21600" y="20123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Freeform 49"/>
            <xdr:cNvSpPr>
              <a:spLocks/>
            </xdr:cNvSpPr>
          </xdr:nvSpPr>
          <xdr:spPr>
            <a:xfrm>
              <a:off x="558" y="334"/>
              <a:ext cx="13" cy="21"/>
            </a:xfrm>
            <a:custGeom>
              <a:pathLst>
                <a:path h="21600" w="21600">
                  <a:moveTo>
                    <a:pt x="6574" y="0"/>
                  </a:moveTo>
                  <a:cubicBezTo>
                    <a:pt x="0" y="8526"/>
                    <a:pt x="0" y="17053"/>
                    <a:pt x="2817" y="18758"/>
                  </a:cubicBezTo>
                  <a:cubicBezTo>
                    <a:pt x="5635" y="20463"/>
                    <a:pt x="19722" y="21600"/>
                    <a:pt x="21600" y="14211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Freeform 50"/>
            <xdr:cNvSpPr>
              <a:spLocks/>
            </xdr:cNvSpPr>
          </xdr:nvSpPr>
          <xdr:spPr>
            <a:xfrm>
              <a:off x="453" y="306"/>
              <a:ext cx="28" cy="4"/>
            </a:xfrm>
            <a:custGeom>
              <a:pathLst>
                <a:path h="21600" w="21600">
                  <a:moveTo>
                    <a:pt x="21600" y="21600"/>
                  </a:moveTo>
                  <a:cubicBezTo>
                    <a:pt x="14688" y="7200"/>
                    <a:pt x="3456" y="0"/>
                    <a:pt x="0" y="108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Freeform 51"/>
            <xdr:cNvSpPr>
              <a:spLocks/>
            </xdr:cNvSpPr>
          </xdr:nvSpPr>
          <xdr:spPr>
            <a:xfrm>
              <a:off x="452" y="304"/>
              <a:ext cx="5" cy="18"/>
            </a:xfrm>
            <a:custGeom>
              <a:pathLst>
                <a:path h="21600" w="21600">
                  <a:moveTo>
                    <a:pt x="0" y="0"/>
                  </a:moveTo>
                  <a:cubicBezTo>
                    <a:pt x="7200" y="8361"/>
                    <a:pt x="21600" y="20206"/>
                    <a:pt x="720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Freeform 52"/>
            <xdr:cNvSpPr>
              <a:spLocks/>
            </xdr:cNvSpPr>
          </xdr:nvSpPr>
          <xdr:spPr>
            <a:xfrm>
              <a:off x="395" y="275"/>
              <a:ext cx="85" cy="68"/>
            </a:xfrm>
            <a:custGeom>
              <a:pathLst>
                <a:path h="21600" w="21600">
                  <a:moveTo>
                    <a:pt x="21600" y="14220"/>
                  </a:moveTo>
                  <a:cubicBezTo>
                    <a:pt x="17106" y="14760"/>
                    <a:pt x="14642" y="16920"/>
                    <a:pt x="13337" y="17820"/>
                  </a:cubicBezTo>
                  <a:cubicBezTo>
                    <a:pt x="12032" y="18720"/>
                    <a:pt x="10728" y="20880"/>
                    <a:pt x="9133" y="21240"/>
                  </a:cubicBezTo>
                  <a:cubicBezTo>
                    <a:pt x="7393" y="21600"/>
                    <a:pt x="3769" y="18720"/>
                    <a:pt x="1885" y="15480"/>
                  </a:cubicBezTo>
                  <a:cubicBezTo>
                    <a:pt x="0" y="12240"/>
                    <a:pt x="145" y="9000"/>
                    <a:pt x="435" y="6120"/>
                  </a:cubicBezTo>
                  <a:cubicBezTo>
                    <a:pt x="580" y="3240"/>
                    <a:pt x="3334" y="0"/>
                    <a:pt x="5654" y="180"/>
                  </a:cubicBezTo>
                  <a:cubicBezTo>
                    <a:pt x="8553" y="180"/>
                    <a:pt x="12322" y="3240"/>
                    <a:pt x="12902" y="9000"/>
                  </a:cubicBezTo>
                  <a:cubicBezTo>
                    <a:pt x="13482" y="14760"/>
                    <a:pt x="12032" y="16740"/>
                    <a:pt x="10583" y="1872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Line 53"/>
            <xdr:cNvSpPr>
              <a:spLocks/>
            </xdr:cNvSpPr>
          </xdr:nvSpPr>
          <xdr:spPr>
            <a:xfrm flipV="1">
              <a:off x="392" y="288"/>
              <a:ext cx="28" cy="7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Line 54"/>
            <xdr:cNvSpPr>
              <a:spLocks/>
            </xdr:cNvSpPr>
          </xdr:nvSpPr>
          <xdr:spPr>
            <a:xfrm flipV="1">
              <a:off x="391" y="302"/>
              <a:ext cx="34" cy="10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Line 55"/>
            <xdr:cNvSpPr>
              <a:spLocks/>
            </xdr:cNvSpPr>
          </xdr:nvSpPr>
          <xdr:spPr>
            <a:xfrm flipV="1">
              <a:off x="395" y="315"/>
              <a:ext cx="26" cy="7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Line 56"/>
            <xdr:cNvSpPr>
              <a:spLocks/>
            </xdr:cNvSpPr>
          </xdr:nvSpPr>
          <xdr:spPr>
            <a:xfrm flipV="1">
              <a:off x="405" y="326"/>
              <a:ext cx="17" cy="7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Line 57"/>
            <xdr:cNvSpPr>
              <a:spLocks/>
            </xdr:cNvSpPr>
          </xdr:nvSpPr>
          <xdr:spPr>
            <a:xfrm flipV="1">
              <a:off x="446" y="311"/>
              <a:ext cx="5" cy="1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Line 58"/>
            <xdr:cNvSpPr>
              <a:spLocks/>
            </xdr:cNvSpPr>
          </xdr:nvSpPr>
          <xdr:spPr>
            <a:xfrm flipV="1">
              <a:off x="446" y="317"/>
              <a:ext cx="5" cy="2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Line 59"/>
            <xdr:cNvSpPr>
              <a:spLocks/>
            </xdr:cNvSpPr>
          </xdr:nvSpPr>
          <xdr:spPr>
            <a:xfrm flipV="1">
              <a:off x="446" y="324"/>
              <a:ext cx="5" cy="3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Line 60"/>
            <xdr:cNvSpPr>
              <a:spLocks/>
            </xdr:cNvSpPr>
          </xdr:nvSpPr>
          <xdr:spPr>
            <a:xfrm flipV="1">
              <a:off x="559" y="344"/>
              <a:ext cx="12" cy="1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Line 61"/>
            <xdr:cNvSpPr>
              <a:spLocks/>
            </xdr:cNvSpPr>
          </xdr:nvSpPr>
          <xdr:spPr>
            <a:xfrm>
              <a:off x="558" y="350"/>
              <a:ext cx="9" cy="1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Freeform 62"/>
            <xdr:cNvSpPr>
              <a:spLocks/>
            </xdr:cNvSpPr>
          </xdr:nvSpPr>
          <xdr:spPr>
            <a:xfrm>
              <a:off x="565" y="330"/>
              <a:ext cx="37" cy="61"/>
            </a:xfrm>
            <a:custGeom>
              <a:pathLst>
                <a:path h="21600" w="21600">
                  <a:moveTo>
                    <a:pt x="6978" y="0"/>
                  </a:moveTo>
                  <a:cubicBezTo>
                    <a:pt x="13957" y="0"/>
                    <a:pt x="17945" y="1000"/>
                    <a:pt x="19274" y="4400"/>
                  </a:cubicBezTo>
                  <a:cubicBezTo>
                    <a:pt x="20603" y="7800"/>
                    <a:pt x="21600" y="12600"/>
                    <a:pt x="15951" y="16400"/>
                  </a:cubicBezTo>
                  <a:cubicBezTo>
                    <a:pt x="9969" y="20200"/>
                    <a:pt x="1662" y="21600"/>
                    <a:pt x="665" y="17400"/>
                  </a:cubicBezTo>
                  <a:cubicBezTo>
                    <a:pt x="0" y="13000"/>
                    <a:pt x="1329" y="10600"/>
                    <a:pt x="2326" y="8600"/>
                  </a:cubicBezTo>
                  <a:cubicBezTo>
                    <a:pt x="6314" y="8000"/>
                    <a:pt x="6978" y="7400"/>
                    <a:pt x="6978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Freeform 63"/>
            <xdr:cNvSpPr>
              <a:spLocks/>
            </xdr:cNvSpPr>
          </xdr:nvSpPr>
          <xdr:spPr>
            <a:xfrm>
              <a:off x="569" y="336"/>
              <a:ext cx="18" cy="27"/>
            </a:xfrm>
            <a:custGeom>
              <a:pathLst>
                <a:path h="21600" w="21600">
                  <a:moveTo>
                    <a:pt x="9164" y="0"/>
                  </a:moveTo>
                  <a:cubicBezTo>
                    <a:pt x="17673" y="882"/>
                    <a:pt x="21600" y="5290"/>
                    <a:pt x="19636" y="11020"/>
                  </a:cubicBezTo>
                  <a:cubicBezTo>
                    <a:pt x="17673" y="16310"/>
                    <a:pt x="4582" y="21600"/>
                    <a:pt x="0" y="14547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Freeform 64"/>
            <xdr:cNvSpPr>
              <a:spLocks/>
            </xdr:cNvSpPr>
          </xdr:nvSpPr>
          <xdr:spPr>
            <a:xfrm>
              <a:off x="489" y="196"/>
              <a:ext cx="15" cy="9"/>
            </a:xfrm>
            <a:custGeom>
              <a:pathLst>
                <a:path h="21600" w="21600">
                  <a:moveTo>
                    <a:pt x="21600" y="18900"/>
                  </a:moveTo>
                  <a:cubicBezTo>
                    <a:pt x="16000" y="5400"/>
                    <a:pt x="13600" y="0"/>
                    <a:pt x="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Freeform 65"/>
            <xdr:cNvSpPr>
              <a:spLocks/>
            </xdr:cNvSpPr>
          </xdr:nvSpPr>
          <xdr:spPr>
            <a:xfrm>
              <a:off x="569" y="211"/>
              <a:ext cx="11" cy="6"/>
            </a:xfrm>
            <a:custGeom>
              <a:pathLst>
                <a:path h="21600" w="21600">
                  <a:moveTo>
                    <a:pt x="0" y="19440"/>
                  </a:moveTo>
                  <a:cubicBezTo>
                    <a:pt x="9095" y="0"/>
                    <a:pt x="19326" y="8640"/>
                    <a:pt x="2160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" name="Freeform 66"/>
            <xdr:cNvSpPr>
              <a:spLocks/>
            </xdr:cNvSpPr>
          </xdr:nvSpPr>
          <xdr:spPr>
            <a:xfrm>
              <a:off x="521" y="228"/>
              <a:ext cx="8" cy="7"/>
            </a:xfrm>
            <a:custGeom>
              <a:pathLst>
                <a:path h="21600" w="21600">
                  <a:moveTo>
                    <a:pt x="0" y="9818"/>
                  </a:moveTo>
                  <a:cubicBezTo>
                    <a:pt x="0" y="0"/>
                    <a:pt x="6171" y="1964"/>
                    <a:pt x="12343" y="1964"/>
                  </a:cubicBezTo>
                  <a:cubicBezTo>
                    <a:pt x="18514" y="3927"/>
                    <a:pt x="21600" y="11782"/>
                    <a:pt x="13886" y="17673"/>
                  </a:cubicBezTo>
                  <a:cubicBezTo>
                    <a:pt x="4629" y="21600"/>
                    <a:pt x="0" y="13745"/>
                    <a:pt x="0" y="9818"/>
                  </a:cubicBezTo>
                </a:path>
              </a:pathLst>
            </a:custGeom>
            <a:solidFill>
              <a:srgbClr val="000000"/>
            </a:solidFill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Freeform 67"/>
            <xdr:cNvSpPr>
              <a:spLocks/>
            </xdr:cNvSpPr>
          </xdr:nvSpPr>
          <xdr:spPr>
            <a:xfrm>
              <a:off x="554" y="219"/>
              <a:ext cx="41" cy="28"/>
            </a:xfrm>
            <a:custGeom>
              <a:pathLst>
                <a:path h="21600" w="21600">
                  <a:moveTo>
                    <a:pt x="12000" y="882"/>
                  </a:moveTo>
                  <a:cubicBezTo>
                    <a:pt x="0" y="0"/>
                    <a:pt x="900" y="21600"/>
                    <a:pt x="11100" y="20718"/>
                  </a:cubicBezTo>
                  <a:cubicBezTo>
                    <a:pt x="21600" y="20278"/>
                    <a:pt x="17400" y="441"/>
                    <a:pt x="12000" y="882"/>
                  </a:cubicBezTo>
                </a:path>
              </a:pathLst>
            </a:custGeom>
            <a:solidFill>
              <a:srgbClr val="FFFFFF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Freeform 68"/>
            <xdr:cNvSpPr>
              <a:spLocks/>
            </xdr:cNvSpPr>
          </xdr:nvSpPr>
          <xdr:spPr>
            <a:xfrm>
              <a:off x="502" y="250"/>
              <a:ext cx="31" cy="19"/>
            </a:xfrm>
            <a:custGeom>
              <a:pathLst>
                <a:path h="21600" w="21600">
                  <a:moveTo>
                    <a:pt x="4000" y="3927"/>
                  </a:moveTo>
                  <a:cubicBezTo>
                    <a:pt x="4000" y="3927"/>
                    <a:pt x="19600" y="0"/>
                    <a:pt x="21600" y="1309"/>
                  </a:cubicBezTo>
                  <a:cubicBezTo>
                    <a:pt x="18000" y="12436"/>
                    <a:pt x="16800" y="21600"/>
                    <a:pt x="8400" y="20291"/>
                  </a:cubicBezTo>
                  <a:cubicBezTo>
                    <a:pt x="0" y="19636"/>
                    <a:pt x="6400" y="6545"/>
                    <a:pt x="4000" y="3927"/>
                  </a:cubicBezTo>
                </a:path>
              </a:pathLst>
            </a:custGeom>
            <a:solidFill>
              <a:srgbClr val="FFCC99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" name="Freeform 69"/>
            <xdr:cNvSpPr>
              <a:spLocks/>
            </xdr:cNvSpPr>
          </xdr:nvSpPr>
          <xdr:spPr>
            <a:xfrm>
              <a:off x="502" y="240"/>
              <a:ext cx="34" cy="30"/>
            </a:xfrm>
            <a:custGeom>
              <a:pathLst>
                <a:path h="21600" w="21600">
                  <a:moveTo>
                    <a:pt x="3960" y="0"/>
                  </a:moveTo>
                  <a:cubicBezTo>
                    <a:pt x="11160" y="4075"/>
                    <a:pt x="17640" y="5706"/>
                    <a:pt x="21600" y="4075"/>
                  </a:cubicBezTo>
                  <a:cubicBezTo>
                    <a:pt x="18360" y="11819"/>
                    <a:pt x="15120" y="21600"/>
                    <a:pt x="7560" y="19562"/>
                  </a:cubicBezTo>
                  <a:cubicBezTo>
                    <a:pt x="0" y="17525"/>
                    <a:pt x="5400" y="12226"/>
                    <a:pt x="3600" y="9374"/>
                  </a:cubicBezTo>
                  <a:cubicBezTo>
                    <a:pt x="1440" y="6113"/>
                    <a:pt x="4320" y="4075"/>
                    <a:pt x="3960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41" name="Picture 70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81" y="219"/>
              <a:ext cx="10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2" name="Oval 71"/>
            <xdr:cNvSpPr>
              <a:spLocks/>
            </xdr:cNvSpPr>
          </xdr:nvSpPr>
          <xdr:spPr>
            <a:xfrm>
              <a:off x="495" y="215"/>
              <a:ext cx="6" cy="8"/>
            </a:xfrm>
            <a:prstGeom prst="ellipse">
              <a:avLst/>
            </a:prstGeom>
            <a:solidFill>
              <a:srgbClr val="000000"/>
            </a:solidFill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" name="Oval 72"/>
            <xdr:cNvSpPr>
              <a:spLocks/>
            </xdr:cNvSpPr>
          </xdr:nvSpPr>
          <xdr:spPr>
            <a:xfrm>
              <a:off x="571" y="230"/>
              <a:ext cx="6" cy="8"/>
            </a:xfrm>
            <a:prstGeom prst="ellipse">
              <a:avLst/>
            </a:prstGeom>
            <a:solidFill>
              <a:srgbClr val="000000"/>
            </a:solidFill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4" name="Group 73"/>
          <xdr:cNvGrpSpPr>
            <a:grpSpLocks/>
          </xdr:cNvGrpSpPr>
        </xdr:nvGrpSpPr>
        <xdr:grpSpPr>
          <a:xfrm>
            <a:off x="1" y="-1"/>
            <a:ext cx="326" cy="430"/>
            <a:chOff x="1" y="-1"/>
            <a:chExt cx="326" cy="430"/>
          </a:xfrm>
          <a:solidFill>
            <a:srgbClr val="FFFFFF"/>
          </a:solidFill>
        </xdr:grpSpPr>
        <xdr:sp>
          <xdr:nvSpPr>
            <xdr:cNvPr id="45" name="Freeform 74"/>
            <xdr:cNvSpPr>
              <a:spLocks/>
            </xdr:cNvSpPr>
          </xdr:nvSpPr>
          <xdr:spPr>
            <a:xfrm>
              <a:off x="1" y="102"/>
              <a:ext cx="326" cy="327"/>
            </a:xfrm>
            <a:custGeom>
              <a:pathLst>
                <a:path h="21600" w="21600">
                  <a:moveTo>
                    <a:pt x="10030" y="1011"/>
                  </a:moveTo>
                  <a:cubicBezTo>
                    <a:pt x="8452" y="1086"/>
                    <a:pt x="6349" y="1123"/>
                    <a:pt x="5409" y="3781"/>
                  </a:cubicBezTo>
                  <a:cubicBezTo>
                    <a:pt x="4508" y="3294"/>
                    <a:pt x="3944" y="2695"/>
                    <a:pt x="3531" y="3294"/>
                  </a:cubicBezTo>
                  <a:cubicBezTo>
                    <a:pt x="3118" y="3856"/>
                    <a:pt x="1803" y="4342"/>
                    <a:pt x="902" y="4342"/>
                  </a:cubicBezTo>
                  <a:cubicBezTo>
                    <a:pt x="0" y="4342"/>
                    <a:pt x="338" y="4417"/>
                    <a:pt x="338" y="5091"/>
                  </a:cubicBezTo>
                  <a:cubicBezTo>
                    <a:pt x="338" y="5765"/>
                    <a:pt x="1277" y="7225"/>
                    <a:pt x="2517" y="6514"/>
                  </a:cubicBezTo>
                  <a:cubicBezTo>
                    <a:pt x="3757" y="5802"/>
                    <a:pt x="4395" y="4979"/>
                    <a:pt x="4395" y="4979"/>
                  </a:cubicBezTo>
                  <a:cubicBezTo>
                    <a:pt x="4395" y="4979"/>
                    <a:pt x="4921" y="5615"/>
                    <a:pt x="4921" y="5615"/>
                  </a:cubicBezTo>
                  <a:cubicBezTo>
                    <a:pt x="4921" y="5615"/>
                    <a:pt x="4621" y="8198"/>
                    <a:pt x="5560" y="8947"/>
                  </a:cubicBezTo>
                  <a:cubicBezTo>
                    <a:pt x="6536" y="9696"/>
                    <a:pt x="7626" y="9995"/>
                    <a:pt x="8602" y="9995"/>
                  </a:cubicBezTo>
                  <a:cubicBezTo>
                    <a:pt x="8039" y="10332"/>
                    <a:pt x="6311" y="10781"/>
                    <a:pt x="6048" y="11380"/>
                  </a:cubicBezTo>
                  <a:cubicBezTo>
                    <a:pt x="5823" y="11942"/>
                    <a:pt x="5071" y="13140"/>
                    <a:pt x="6574" y="13402"/>
                  </a:cubicBezTo>
                  <a:cubicBezTo>
                    <a:pt x="6762" y="14076"/>
                    <a:pt x="7776" y="14974"/>
                    <a:pt x="9091" y="13289"/>
                  </a:cubicBezTo>
                  <a:cubicBezTo>
                    <a:pt x="9354" y="13888"/>
                    <a:pt x="9466" y="14600"/>
                    <a:pt x="9391" y="15311"/>
                  </a:cubicBezTo>
                  <a:cubicBezTo>
                    <a:pt x="10067" y="15348"/>
                    <a:pt x="10255" y="15199"/>
                    <a:pt x="10255" y="15311"/>
                  </a:cubicBezTo>
                  <a:cubicBezTo>
                    <a:pt x="10218" y="15423"/>
                    <a:pt x="10143" y="16322"/>
                    <a:pt x="9354" y="16509"/>
                  </a:cubicBezTo>
                  <a:cubicBezTo>
                    <a:pt x="8527" y="16696"/>
                    <a:pt x="8039" y="16322"/>
                    <a:pt x="7814" y="16097"/>
                  </a:cubicBezTo>
                  <a:cubicBezTo>
                    <a:pt x="8189" y="17295"/>
                    <a:pt x="8941" y="17931"/>
                    <a:pt x="10706" y="16808"/>
                  </a:cubicBezTo>
                  <a:cubicBezTo>
                    <a:pt x="11044" y="17594"/>
                    <a:pt x="11232" y="17782"/>
                    <a:pt x="11608" y="18156"/>
                  </a:cubicBezTo>
                  <a:cubicBezTo>
                    <a:pt x="12246" y="18119"/>
                    <a:pt x="13073" y="17782"/>
                    <a:pt x="13073" y="17819"/>
                  </a:cubicBezTo>
                  <a:cubicBezTo>
                    <a:pt x="13073" y="17819"/>
                    <a:pt x="12960" y="19017"/>
                    <a:pt x="13148" y="19541"/>
                  </a:cubicBezTo>
                  <a:cubicBezTo>
                    <a:pt x="13336" y="20065"/>
                    <a:pt x="13523" y="21600"/>
                    <a:pt x="15928" y="21375"/>
                  </a:cubicBezTo>
                  <a:cubicBezTo>
                    <a:pt x="18294" y="21151"/>
                    <a:pt x="18520" y="18418"/>
                    <a:pt x="15214" y="17707"/>
                  </a:cubicBezTo>
                  <a:cubicBezTo>
                    <a:pt x="15026" y="17183"/>
                    <a:pt x="14763" y="16883"/>
                    <a:pt x="14763" y="16883"/>
                  </a:cubicBezTo>
                  <a:cubicBezTo>
                    <a:pt x="14763" y="16883"/>
                    <a:pt x="15815" y="16172"/>
                    <a:pt x="15815" y="16172"/>
                  </a:cubicBezTo>
                  <a:cubicBezTo>
                    <a:pt x="15815" y="16172"/>
                    <a:pt x="14350" y="13439"/>
                    <a:pt x="17656" y="12391"/>
                  </a:cubicBezTo>
                  <a:cubicBezTo>
                    <a:pt x="17543" y="11792"/>
                    <a:pt x="17430" y="11081"/>
                    <a:pt x="17430" y="11081"/>
                  </a:cubicBezTo>
                  <a:cubicBezTo>
                    <a:pt x="17430" y="11081"/>
                    <a:pt x="18520" y="10744"/>
                    <a:pt x="18670" y="10332"/>
                  </a:cubicBezTo>
                  <a:cubicBezTo>
                    <a:pt x="19534" y="10332"/>
                    <a:pt x="21224" y="9995"/>
                    <a:pt x="21412" y="8947"/>
                  </a:cubicBezTo>
                  <a:cubicBezTo>
                    <a:pt x="21600" y="7899"/>
                    <a:pt x="19309" y="7562"/>
                    <a:pt x="18670" y="7712"/>
                  </a:cubicBezTo>
                  <a:cubicBezTo>
                    <a:pt x="18069" y="7861"/>
                    <a:pt x="17017" y="7974"/>
                    <a:pt x="17393" y="8947"/>
                  </a:cubicBezTo>
                  <a:cubicBezTo>
                    <a:pt x="16792" y="9134"/>
                    <a:pt x="16040" y="9172"/>
                    <a:pt x="15665" y="9471"/>
                  </a:cubicBezTo>
                  <a:cubicBezTo>
                    <a:pt x="15665" y="9246"/>
                    <a:pt x="15702" y="9134"/>
                    <a:pt x="15552" y="8910"/>
                  </a:cubicBezTo>
                  <a:cubicBezTo>
                    <a:pt x="15853" y="8647"/>
                    <a:pt x="16228" y="7936"/>
                    <a:pt x="16115" y="7524"/>
                  </a:cubicBezTo>
                  <a:cubicBezTo>
                    <a:pt x="16040" y="7113"/>
                    <a:pt x="15214" y="6963"/>
                    <a:pt x="14200" y="7000"/>
                  </a:cubicBezTo>
                  <a:cubicBezTo>
                    <a:pt x="14650" y="6289"/>
                    <a:pt x="15139" y="4867"/>
                    <a:pt x="14613" y="4380"/>
                  </a:cubicBezTo>
                  <a:cubicBezTo>
                    <a:pt x="14087" y="3856"/>
                    <a:pt x="13336" y="3332"/>
                    <a:pt x="13073" y="2808"/>
                  </a:cubicBezTo>
                  <a:cubicBezTo>
                    <a:pt x="13786" y="2845"/>
                    <a:pt x="14463" y="2808"/>
                    <a:pt x="14726" y="2134"/>
                  </a:cubicBezTo>
                  <a:cubicBezTo>
                    <a:pt x="14989" y="1423"/>
                    <a:pt x="15026" y="824"/>
                    <a:pt x="14425" y="861"/>
                  </a:cubicBezTo>
                  <a:cubicBezTo>
                    <a:pt x="13786" y="898"/>
                    <a:pt x="13786" y="1198"/>
                    <a:pt x="12472" y="711"/>
                  </a:cubicBezTo>
                  <a:cubicBezTo>
                    <a:pt x="11232" y="225"/>
                    <a:pt x="10706" y="0"/>
                    <a:pt x="10030" y="1011"/>
                  </a:cubicBezTo>
                </a:path>
              </a:pathLst>
            </a:custGeom>
            <a:solidFill>
              <a:srgbClr val="FFFFFF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" name="Freeform 75"/>
            <xdr:cNvSpPr>
              <a:spLocks/>
            </xdr:cNvSpPr>
          </xdr:nvSpPr>
          <xdr:spPr>
            <a:xfrm>
              <a:off x="161" y="251"/>
              <a:ext cx="92" cy="121"/>
            </a:xfrm>
            <a:custGeom>
              <a:pathLst>
                <a:path h="21600" w="21600">
                  <a:moveTo>
                    <a:pt x="18267" y="0"/>
                  </a:moveTo>
                  <a:cubicBezTo>
                    <a:pt x="18267" y="0"/>
                    <a:pt x="21333" y="1110"/>
                    <a:pt x="21467" y="3533"/>
                  </a:cubicBezTo>
                  <a:cubicBezTo>
                    <a:pt x="21600" y="5955"/>
                    <a:pt x="19467" y="7065"/>
                    <a:pt x="17067" y="8277"/>
                  </a:cubicBezTo>
                  <a:cubicBezTo>
                    <a:pt x="14667" y="9589"/>
                    <a:pt x="14533" y="13727"/>
                    <a:pt x="16000" y="16250"/>
                  </a:cubicBezTo>
                  <a:cubicBezTo>
                    <a:pt x="12933" y="18774"/>
                    <a:pt x="6000" y="20994"/>
                    <a:pt x="2267" y="21600"/>
                  </a:cubicBezTo>
                  <a:cubicBezTo>
                    <a:pt x="667" y="19581"/>
                    <a:pt x="267" y="20086"/>
                    <a:pt x="0" y="14736"/>
                  </a:cubicBezTo>
                  <a:cubicBezTo>
                    <a:pt x="4400" y="13929"/>
                    <a:pt x="3867" y="14333"/>
                    <a:pt x="6667" y="12718"/>
                  </a:cubicBezTo>
                  <a:cubicBezTo>
                    <a:pt x="9600" y="11204"/>
                    <a:pt x="16533" y="5551"/>
                    <a:pt x="16533" y="1110"/>
                  </a:cubicBezTo>
                  <a:cubicBezTo>
                    <a:pt x="17200" y="707"/>
                    <a:pt x="18267" y="0"/>
                    <a:pt x="18267" y="0"/>
                  </a:cubicBezTo>
                </a:path>
              </a:pathLst>
            </a:custGeom>
            <a:solidFill>
              <a:srgbClr val="FF3333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47" name="Picture 76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98" y="227"/>
              <a:ext cx="115" cy="20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8" name="Picture 77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99" y="226"/>
              <a:ext cx="103" cy="20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9" name="Picture 78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95" y="215"/>
              <a:ext cx="143" cy="11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0" name="Picture 79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8" y="115"/>
              <a:ext cx="225" cy="9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1" name="Freeform 80"/>
            <xdr:cNvSpPr>
              <a:spLocks/>
            </xdr:cNvSpPr>
          </xdr:nvSpPr>
          <xdr:spPr>
            <a:xfrm>
              <a:off x="206" y="-1"/>
              <a:ext cx="115" cy="105"/>
            </a:xfrm>
            <a:custGeom>
              <a:pathLst>
                <a:path h="21600" w="21600">
                  <a:moveTo>
                    <a:pt x="6703" y="1761"/>
                  </a:moveTo>
                  <a:cubicBezTo>
                    <a:pt x="2022" y="4930"/>
                    <a:pt x="0" y="10330"/>
                    <a:pt x="1702" y="15496"/>
                  </a:cubicBezTo>
                  <a:cubicBezTo>
                    <a:pt x="3405" y="20661"/>
                    <a:pt x="10640" y="21600"/>
                    <a:pt x="13726" y="20191"/>
                  </a:cubicBezTo>
                  <a:cubicBezTo>
                    <a:pt x="16705" y="18783"/>
                    <a:pt x="21600" y="17139"/>
                    <a:pt x="19791" y="8335"/>
                  </a:cubicBezTo>
                  <a:cubicBezTo>
                    <a:pt x="18089" y="0"/>
                    <a:pt x="7661" y="352"/>
                    <a:pt x="6703" y="1761"/>
                  </a:cubicBezTo>
                </a:path>
              </a:pathLst>
            </a:custGeom>
            <a:solidFill>
              <a:srgbClr val="FFFFFF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52" name="Picture 81"/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230" y="5"/>
              <a:ext cx="84" cy="9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3" name="Freeform 82"/>
            <xdr:cNvSpPr>
              <a:spLocks/>
            </xdr:cNvSpPr>
          </xdr:nvSpPr>
          <xdr:spPr>
            <a:xfrm>
              <a:off x="206" y="-1"/>
              <a:ext cx="115" cy="105"/>
            </a:xfrm>
            <a:custGeom>
              <a:pathLst>
                <a:path h="21600" w="21600">
                  <a:moveTo>
                    <a:pt x="6703" y="1761"/>
                  </a:moveTo>
                  <a:cubicBezTo>
                    <a:pt x="2022" y="4930"/>
                    <a:pt x="0" y="10330"/>
                    <a:pt x="1702" y="15496"/>
                  </a:cubicBezTo>
                  <a:cubicBezTo>
                    <a:pt x="3405" y="20661"/>
                    <a:pt x="10640" y="21600"/>
                    <a:pt x="13726" y="20191"/>
                  </a:cubicBezTo>
                  <a:cubicBezTo>
                    <a:pt x="16705" y="18783"/>
                    <a:pt x="21600" y="17139"/>
                    <a:pt x="19791" y="8335"/>
                  </a:cubicBezTo>
                  <a:cubicBezTo>
                    <a:pt x="18089" y="0"/>
                    <a:pt x="7661" y="352"/>
                    <a:pt x="6703" y="1761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" name="Line 83"/>
            <xdr:cNvSpPr>
              <a:spLocks/>
            </xdr:cNvSpPr>
          </xdr:nvSpPr>
          <xdr:spPr>
            <a:xfrm flipV="1">
              <a:off x="215" y="32"/>
              <a:ext cx="24" cy="5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" name="Line 84"/>
            <xdr:cNvSpPr>
              <a:spLocks/>
            </xdr:cNvSpPr>
          </xdr:nvSpPr>
          <xdr:spPr>
            <a:xfrm flipV="1">
              <a:off x="250" y="49"/>
              <a:ext cx="4" cy="22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Line 85"/>
            <xdr:cNvSpPr>
              <a:spLocks/>
            </xdr:cNvSpPr>
          </xdr:nvSpPr>
          <xdr:spPr>
            <a:xfrm>
              <a:off x="283" y="41"/>
              <a:ext cx="15" cy="22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" name="Line 86"/>
            <xdr:cNvSpPr>
              <a:spLocks/>
            </xdr:cNvSpPr>
          </xdr:nvSpPr>
          <xdr:spPr>
            <a:xfrm>
              <a:off x="284" y="17"/>
              <a:ext cx="16" cy="2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" name="Line 87"/>
            <xdr:cNvSpPr>
              <a:spLocks/>
            </xdr:cNvSpPr>
          </xdr:nvSpPr>
          <xdr:spPr>
            <a:xfrm>
              <a:off x="214" y="68"/>
              <a:ext cx="16" cy="12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" name="Line 88"/>
            <xdr:cNvSpPr>
              <a:spLocks/>
            </xdr:cNvSpPr>
          </xdr:nvSpPr>
          <xdr:spPr>
            <a:xfrm flipV="1">
              <a:off x="272" y="83"/>
              <a:ext cx="22" cy="4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" name="Freeform 89"/>
            <xdr:cNvSpPr>
              <a:spLocks/>
            </xdr:cNvSpPr>
          </xdr:nvSpPr>
          <xdr:spPr>
            <a:xfrm>
              <a:off x="294" y="56"/>
              <a:ext cx="20" cy="30"/>
            </a:xfrm>
            <a:custGeom>
              <a:pathLst>
                <a:path h="21600" w="21600">
                  <a:moveTo>
                    <a:pt x="21600" y="0"/>
                  </a:moveTo>
                  <a:lnTo>
                    <a:pt x="4320" y="5600"/>
                  </a:lnTo>
                  <a:lnTo>
                    <a:pt x="0" y="19200"/>
                  </a:lnTo>
                  <a:lnTo>
                    <a:pt x="6171" y="21600"/>
                  </a:ln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" name="Freeform 90"/>
            <xdr:cNvSpPr>
              <a:spLocks/>
            </xdr:cNvSpPr>
          </xdr:nvSpPr>
          <xdr:spPr>
            <a:xfrm>
              <a:off x="230" y="71"/>
              <a:ext cx="42" cy="28"/>
            </a:xfrm>
            <a:custGeom>
              <a:pathLst>
                <a:path h="21600" w="21600">
                  <a:moveTo>
                    <a:pt x="21008" y="21600"/>
                  </a:moveTo>
                  <a:lnTo>
                    <a:pt x="21600" y="12600"/>
                  </a:lnTo>
                  <a:lnTo>
                    <a:pt x="10356" y="0"/>
                  </a:lnTo>
                  <a:lnTo>
                    <a:pt x="0" y="6750"/>
                  </a:lnTo>
                  <a:lnTo>
                    <a:pt x="592" y="17100"/>
                  </a:ln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" name="Freeform 91"/>
            <xdr:cNvSpPr>
              <a:spLocks/>
            </xdr:cNvSpPr>
          </xdr:nvSpPr>
          <xdr:spPr>
            <a:xfrm>
              <a:off x="268" y="109"/>
              <a:ext cx="55" cy="101"/>
            </a:xfrm>
            <a:custGeom>
              <a:pathLst>
                <a:path h="21600" w="21600">
                  <a:moveTo>
                    <a:pt x="0" y="732"/>
                  </a:moveTo>
                  <a:cubicBezTo>
                    <a:pt x="5567" y="0"/>
                    <a:pt x="13806" y="1220"/>
                    <a:pt x="16033" y="3905"/>
                  </a:cubicBezTo>
                  <a:cubicBezTo>
                    <a:pt x="18482" y="6468"/>
                    <a:pt x="18037" y="8664"/>
                    <a:pt x="14920" y="10373"/>
                  </a:cubicBezTo>
                  <a:cubicBezTo>
                    <a:pt x="11802" y="12081"/>
                    <a:pt x="4676" y="14034"/>
                    <a:pt x="3563" y="12081"/>
                  </a:cubicBezTo>
                  <a:cubicBezTo>
                    <a:pt x="2672" y="10007"/>
                    <a:pt x="9130" y="7200"/>
                    <a:pt x="13584" y="8054"/>
                  </a:cubicBezTo>
                  <a:cubicBezTo>
                    <a:pt x="18037" y="8908"/>
                    <a:pt x="21600" y="11715"/>
                    <a:pt x="20264" y="14888"/>
                  </a:cubicBezTo>
                  <a:cubicBezTo>
                    <a:pt x="18928" y="17939"/>
                    <a:pt x="17814" y="20014"/>
                    <a:pt x="13806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" name="Freeform 92"/>
            <xdr:cNvSpPr>
              <a:spLocks/>
            </xdr:cNvSpPr>
          </xdr:nvSpPr>
          <xdr:spPr>
            <a:xfrm>
              <a:off x="70" y="117"/>
              <a:ext cx="157" cy="142"/>
            </a:xfrm>
            <a:custGeom>
              <a:pathLst>
                <a:path h="21600" w="21600">
                  <a:moveTo>
                    <a:pt x="10995" y="172"/>
                  </a:moveTo>
                  <a:cubicBezTo>
                    <a:pt x="7486" y="430"/>
                    <a:pt x="4133" y="602"/>
                    <a:pt x="2183" y="5163"/>
                  </a:cubicBezTo>
                  <a:cubicBezTo>
                    <a:pt x="234" y="9810"/>
                    <a:pt x="0" y="15404"/>
                    <a:pt x="1638" y="17900"/>
                  </a:cubicBezTo>
                  <a:cubicBezTo>
                    <a:pt x="3353" y="20309"/>
                    <a:pt x="8032" y="21600"/>
                    <a:pt x="11697" y="19965"/>
                  </a:cubicBezTo>
                  <a:cubicBezTo>
                    <a:pt x="15284" y="18330"/>
                    <a:pt x="19806" y="14974"/>
                    <a:pt x="20586" y="12564"/>
                  </a:cubicBezTo>
                  <a:cubicBezTo>
                    <a:pt x="21366" y="10069"/>
                    <a:pt x="21600" y="8520"/>
                    <a:pt x="20196" y="7315"/>
                  </a:cubicBezTo>
                  <a:cubicBezTo>
                    <a:pt x="18793" y="6110"/>
                    <a:pt x="17701" y="4733"/>
                    <a:pt x="17155" y="3614"/>
                  </a:cubicBezTo>
                  <a:cubicBezTo>
                    <a:pt x="16531" y="2496"/>
                    <a:pt x="13880" y="0"/>
                    <a:pt x="10995" y="172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" name="Freeform 93"/>
            <xdr:cNvSpPr>
              <a:spLocks/>
            </xdr:cNvSpPr>
          </xdr:nvSpPr>
          <xdr:spPr>
            <a:xfrm>
              <a:off x="2" y="146"/>
              <a:ext cx="80" cy="63"/>
            </a:xfrm>
            <a:custGeom>
              <a:pathLst>
                <a:path h="21600" w="21600">
                  <a:moveTo>
                    <a:pt x="21600" y="4476"/>
                  </a:moveTo>
                  <a:cubicBezTo>
                    <a:pt x="21600" y="4476"/>
                    <a:pt x="15779" y="0"/>
                    <a:pt x="14860" y="778"/>
                  </a:cubicBezTo>
                  <a:cubicBezTo>
                    <a:pt x="14094" y="1362"/>
                    <a:pt x="12715" y="6811"/>
                    <a:pt x="3217" y="7395"/>
                  </a:cubicBezTo>
                  <a:cubicBezTo>
                    <a:pt x="153" y="7784"/>
                    <a:pt x="0" y="7395"/>
                    <a:pt x="919" y="11286"/>
                  </a:cubicBezTo>
                  <a:cubicBezTo>
                    <a:pt x="1685" y="15178"/>
                    <a:pt x="4443" y="21600"/>
                    <a:pt x="9804" y="18681"/>
                  </a:cubicBezTo>
                  <a:cubicBezTo>
                    <a:pt x="15319" y="15762"/>
                    <a:pt x="17464" y="10703"/>
                    <a:pt x="17464" y="10703"/>
                  </a:cubicBezTo>
                  <a:cubicBezTo>
                    <a:pt x="17464" y="10703"/>
                    <a:pt x="18383" y="12454"/>
                    <a:pt x="18383" y="12454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65" name="Picture 94"/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97" y="156"/>
              <a:ext cx="107" cy="37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6" name="Freeform 95"/>
            <xdr:cNvSpPr>
              <a:spLocks/>
            </xdr:cNvSpPr>
          </xdr:nvSpPr>
          <xdr:spPr>
            <a:xfrm>
              <a:off x="76" y="120"/>
              <a:ext cx="70" cy="70"/>
            </a:xfrm>
            <a:custGeom>
              <a:pathLst>
                <a:path h="21600" w="21600">
                  <a:moveTo>
                    <a:pt x="14632" y="0"/>
                  </a:moveTo>
                  <a:cubicBezTo>
                    <a:pt x="17942" y="2283"/>
                    <a:pt x="21600" y="5444"/>
                    <a:pt x="18639" y="13171"/>
                  </a:cubicBezTo>
                  <a:cubicBezTo>
                    <a:pt x="15677" y="20898"/>
                    <a:pt x="1568" y="21600"/>
                    <a:pt x="0" y="19141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" name="Freeform 96"/>
            <xdr:cNvSpPr>
              <a:spLocks/>
            </xdr:cNvSpPr>
          </xdr:nvSpPr>
          <xdr:spPr>
            <a:xfrm>
              <a:off x="214" y="206"/>
              <a:ext cx="43" cy="30"/>
            </a:xfrm>
            <a:custGeom>
              <a:pathLst>
                <a:path h="21600" w="21600">
                  <a:moveTo>
                    <a:pt x="0" y="1630"/>
                  </a:moveTo>
                  <a:cubicBezTo>
                    <a:pt x="10080" y="0"/>
                    <a:pt x="21600" y="4075"/>
                    <a:pt x="11232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Freeform 97"/>
            <xdr:cNvSpPr>
              <a:spLocks/>
            </xdr:cNvSpPr>
          </xdr:nvSpPr>
          <xdr:spPr>
            <a:xfrm>
              <a:off x="188" y="219"/>
              <a:ext cx="58" cy="44"/>
            </a:xfrm>
            <a:custGeom>
              <a:pathLst>
                <a:path h="21600" w="21600">
                  <a:moveTo>
                    <a:pt x="5033" y="4985"/>
                  </a:moveTo>
                  <a:cubicBezTo>
                    <a:pt x="8388" y="1662"/>
                    <a:pt x="11953" y="0"/>
                    <a:pt x="16777" y="7477"/>
                  </a:cubicBezTo>
                  <a:cubicBezTo>
                    <a:pt x="21600" y="14677"/>
                    <a:pt x="15728" y="21600"/>
                    <a:pt x="10905" y="20769"/>
                  </a:cubicBezTo>
                  <a:cubicBezTo>
                    <a:pt x="6082" y="19662"/>
                    <a:pt x="0" y="10800"/>
                    <a:pt x="8808" y="3046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" name="Freeform 98"/>
            <xdr:cNvSpPr>
              <a:spLocks/>
            </xdr:cNvSpPr>
          </xdr:nvSpPr>
          <xdr:spPr>
            <a:xfrm>
              <a:off x="82" y="256"/>
              <a:ext cx="46" cy="49"/>
            </a:xfrm>
            <a:custGeom>
              <a:pathLst>
                <a:path h="21600" w="21600">
                  <a:moveTo>
                    <a:pt x="21600" y="0"/>
                  </a:moveTo>
                  <a:cubicBezTo>
                    <a:pt x="13067" y="3014"/>
                    <a:pt x="5600" y="4521"/>
                    <a:pt x="2933" y="11805"/>
                  </a:cubicBezTo>
                  <a:cubicBezTo>
                    <a:pt x="0" y="19088"/>
                    <a:pt x="4267" y="21600"/>
                    <a:pt x="8267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" name="Freeform 99"/>
            <xdr:cNvSpPr>
              <a:spLocks/>
            </xdr:cNvSpPr>
          </xdr:nvSpPr>
          <xdr:spPr>
            <a:xfrm>
              <a:off x="91" y="273"/>
              <a:ext cx="52" cy="53"/>
            </a:xfrm>
            <a:custGeom>
              <a:pathLst>
                <a:path h="21600" w="21600">
                  <a:moveTo>
                    <a:pt x="21363" y="8129"/>
                  </a:moveTo>
                  <a:cubicBezTo>
                    <a:pt x="18514" y="14168"/>
                    <a:pt x="12818" y="21600"/>
                    <a:pt x="6409" y="17419"/>
                  </a:cubicBezTo>
                  <a:cubicBezTo>
                    <a:pt x="0" y="13239"/>
                    <a:pt x="5459" y="6039"/>
                    <a:pt x="10444" y="3019"/>
                  </a:cubicBezTo>
                  <a:cubicBezTo>
                    <a:pt x="15666" y="0"/>
                    <a:pt x="21600" y="929"/>
                    <a:pt x="21363" y="8129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" name="Freeform 100"/>
            <xdr:cNvSpPr>
              <a:spLocks/>
            </xdr:cNvSpPr>
          </xdr:nvSpPr>
          <xdr:spPr>
            <a:xfrm>
              <a:off x="147" y="251"/>
              <a:ext cx="38" cy="13"/>
            </a:xfrm>
            <a:custGeom>
              <a:pathLst>
                <a:path h="21600" w="21600">
                  <a:moveTo>
                    <a:pt x="0" y="939"/>
                  </a:moveTo>
                  <a:cubicBezTo>
                    <a:pt x="2945" y="10330"/>
                    <a:pt x="13745" y="21600"/>
                    <a:pt x="21600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" name="Freeform 101"/>
            <xdr:cNvSpPr>
              <a:spLocks/>
            </xdr:cNvSpPr>
          </xdr:nvSpPr>
          <xdr:spPr>
            <a:xfrm>
              <a:off x="187" y="235"/>
              <a:ext cx="15" cy="16"/>
            </a:xfrm>
            <a:custGeom>
              <a:pathLst>
                <a:path h="21600" w="21600">
                  <a:moveTo>
                    <a:pt x="21600" y="771"/>
                  </a:moveTo>
                  <a:cubicBezTo>
                    <a:pt x="4800" y="0"/>
                    <a:pt x="0" y="10029"/>
                    <a:pt x="1600" y="15429"/>
                  </a:cubicBezTo>
                  <a:cubicBezTo>
                    <a:pt x="3200" y="21600"/>
                    <a:pt x="12000" y="19286"/>
                    <a:pt x="17600" y="19286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" name="Freeform 102"/>
            <xdr:cNvSpPr>
              <a:spLocks/>
            </xdr:cNvSpPr>
          </xdr:nvSpPr>
          <xdr:spPr>
            <a:xfrm>
              <a:off x="138" y="280"/>
              <a:ext cx="82" cy="54"/>
            </a:xfrm>
            <a:custGeom>
              <a:pathLst>
                <a:path h="21600" w="21600">
                  <a:moveTo>
                    <a:pt x="0" y="9225"/>
                  </a:moveTo>
                  <a:cubicBezTo>
                    <a:pt x="1043" y="11025"/>
                    <a:pt x="1490" y="16650"/>
                    <a:pt x="1192" y="21375"/>
                  </a:cubicBezTo>
                  <a:cubicBezTo>
                    <a:pt x="7150" y="21600"/>
                    <a:pt x="12066" y="20025"/>
                    <a:pt x="15939" y="14175"/>
                  </a:cubicBezTo>
                  <a:cubicBezTo>
                    <a:pt x="19663" y="8325"/>
                    <a:pt x="20855" y="3825"/>
                    <a:pt x="21600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" name="Freeform 103"/>
            <xdr:cNvSpPr>
              <a:spLocks/>
            </xdr:cNvSpPr>
          </xdr:nvSpPr>
          <xdr:spPr>
            <a:xfrm>
              <a:off x="160" y="289"/>
              <a:ext cx="110" cy="88"/>
            </a:xfrm>
            <a:custGeom>
              <a:pathLst>
                <a:path h="21600" w="21600">
                  <a:moveTo>
                    <a:pt x="111" y="10591"/>
                  </a:moveTo>
                  <a:cubicBezTo>
                    <a:pt x="0" y="12960"/>
                    <a:pt x="0" y="17977"/>
                    <a:pt x="3006" y="21600"/>
                  </a:cubicBezTo>
                  <a:cubicBezTo>
                    <a:pt x="3897" y="21043"/>
                    <a:pt x="6458" y="21043"/>
                    <a:pt x="8016" y="19928"/>
                  </a:cubicBezTo>
                  <a:cubicBezTo>
                    <a:pt x="9575" y="18952"/>
                    <a:pt x="15476" y="14214"/>
                    <a:pt x="15476" y="14214"/>
                  </a:cubicBezTo>
                  <a:cubicBezTo>
                    <a:pt x="15476" y="14214"/>
                    <a:pt x="13472" y="8779"/>
                    <a:pt x="15031" y="5156"/>
                  </a:cubicBezTo>
                  <a:cubicBezTo>
                    <a:pt x="16590" y="1533"/>
                    <a:pt x="20264" y="139"/>
                    <a:pt x="21600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" name="Freeform 104"/>
            <xdr:cNvSpPr>
              <a:spLocks/>
            </xdr:cNvSpPr>
          </xdr:nvSpPr>
          <xdr:spPr>
            <a:xfrm>
              <a:off x="242" y="245"/>
              <a:ext cx="24" cy="41"/>
            </a:xfrm>
            <a:custGeom>
              <a:pathLst>
                <a:path h="21600" w="21600">
                  <a:moveTo>
                    <a:pt x="0" y="0"/>
                  </a:moveTo>
                  <a:cubicBezTo>
                    <a:pt x="9544" y="1500"/>
                    <a:pt x="21098" y="8100"/>
                    <a:pt x="2160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" name="Freeform 105"/>
            <xdr:cNvSpPr>
              <a:spLocks/>
            </xdr:cNvSpPr>
          </xdr:nvSpPr>
          <xdr:spPr>
            <a:xfrm>
              <a:off x="247" y="234"/>
              <a:ext cx="40" cy="35"/>
            </a:xfrm>
            <a:custGeom>
              <a:pathLst>
                <a:path h="21600" w="21600">
                  <a:moveTo>
                    <a:pt x="0" y="4249"/>
                  </a:moveTo>
                  <a:cubicBezTo>
                    <a:pt x="9735" y="708"/>
                    <a:pt x="19166" y="0"/>
                    <a:pt x="20383" y="8498"/>
                  </a:cubicBezTo>
                  <a:cubicBezTo>
                    <a:pt x="21600" y="16997"/>
                    <a:pt x="12169" y="20538"/>
                    <a:pt x="11561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" name="Freeform 106"/>
            <xdr:cNvSpPr>
              <a:spLocks/>
            </xdr:cNvSpPr>
          </xdr:nvSpPr>
          <xdr:spPr>
            <a:xfrm>
              <a:off x="260" y="216"/>
              <a:ext cx="64" cy="43"/>
            </a:xfrm>
            <a:custGeom>
              <a:pathLst>
                <a:path h="21600" w="21600">
                  <a:moveTo>
                    <a:pt x="956" y="10944"/>
                  </a:moveTo>
                  <a:cubicBezTo>
                    <a:pt x="0" y="6336"/>
                    <a:pt x="382" y="2880"/>
                    <a:pt x="7455" y="1440"/>
                  </a:cubicBezTo>
                  <a:cubicBezTo>
                    <a:pt x="14719" y="0"/>
                    <a:pt x="21600" y="4032"/>
                    <a:pt x="21409" y="10944"/>
                  </a:cubicBezTo>
                  <a:cubicBezTo>
                    <a:pt x="21027" y="17856"/>
                    <a:pt x="14336" y="21600"/>
                    <a:pt x="7455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" name="Freeform 107"/>
            <xdr:cNvSpPr>
              <a:spLocks/>
            </xdr:cNvSpPr>
          </xdr:nvSpPr>
          <xdr:spPr>
            <a:xfrm>
              <a:off x="118" y="340"/>
              <a:ext cx="44" cy="34"/>
            </a:xfrm>
            <a:custGeom>
              <a:pathLst>
                <a:path h="21600" w="21600">
                  <a:moveTo>
                    <a:pt x="17953" y="0"/>
                  </a:moveTo>
                  <a:cubicBezTo>
                    <a:pt x="15709" y="6590"/>
                    <a:pt x="9818" y="12814"/>
                    <a:pt x="0" y="3661"/>
                  </a:cubicBezTo>
                  <a:cubicBezTo>
                    <a:pt x="1964" y="14278"/>
                    <a:pt x="10099" y="21600"/>
                    <a:pt x="21600" y="10617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" name="Freeform 108"/>
            <xdr:cNvSpPr>
              <a:spLocks/>
            </xdr:cNvSpPr>
          </xdr:nvSpPr>
          <xdr:spPr>
            <a:xfrm>
              <a:off x="198" y="358"/>
              <a:ext cx="39" cy="43"/>
            </a:xfrm>
            <a:custGeom>
              <a:pathLst>
                <a:path h="21600" w="21600">
                  <a:moveTo>
                    <a:pt x="0" y="6732"/>
                  </a:moveTo>
                  <a:cubicBezTo>
                    <a:pt x="0" y="6732"/>
                    <a:pt x="626" y="12062"/>
                    <a:pt x="626" y="12062"/>
                  </a:cubicBezTo>
                  <a:cubicBezTo>
                    <a:pt x="626" y="12062"/>
                    <a:pt x="5948" y="20197"/>
                    <a:pt x="10017" y="21039"/>
                  </a:cubicBezTo>
                  <a:cubicBezTo>
                    <a:pt x="14087" y="21600"/>
                    <a:pt x="20348" y="20197"/>
                    <a:pt x="20974" y="16270"/>
                  </a:cubicBezTo>
                  <a:cubicBezTo>
                    <a:pt x="21600" y="12343"/>
                    <a:pt x="16904" y="5610"/>
                    <a:pt x="14087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" name="Freeform 109"/>
            <xdr:cNvSpPr>
              <a:spLocks/>
            </xdr:cNvSpPr>
          </xdr:nvSpPr>
          <xdr:spPr>
            <a:xfrm>
              <a:off x="198" y="370"/>
              <a:ext cx="76" cy="57"/>
            </a:xfrm>
            <a:custGeom>
              <a:pathLst>
                <a:path h="21600" w="21600">
                  <a:moveTo>
                    <a:pt x="0" y="8768"/>
                  </a:moveTo>
                  <a:cubicBezTo>
                    <a:pt x="650" y="12832"/>
                    <a:pt x="1786" y="20531"/>
                    <a:pt x="8608" y="20958"/>
                  </a:cubicBezTo>
                  <a:cubicBezTo>
                    <a:pt x="15429" y="21600"/>
                    <a:pt x="17053" y="19461"/>
                    <a:pt x="19326" y="14756"/>
                  </a:cubicBezTo>
                  <a:cubicBezTo>
                    <a:pt x="21600" y="9838"/>
                    <a:pt x="16241" y="855"/>
                    <a:pt x="9095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" name="Freeform 110"/>
            <xdr:cNvSpPr>
              <a:spLocks/>
            </xdr:cNvSpPr>
          </xdr:nvSpPr>
          <xdr:spPr>
            <a:xfrm>
              <a:off x="199" y="370"/>
              <a:ext cx="31" cy="14"/>
            </a:xfrm>
            <a:custGeom>
              <a:pathLst>
                <a:path h="21600" w="21600">
                  <a:moveTo>
                    <a:pt x="21600" y="0"/>
                  </a:moveTo>
                  <a:cubicBezTo>
                    <a:pt x="16887" y="7776"/>
                    <a:pt x="9425" y="21600"/>
                    <a:pt x="0" y="18144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" name="Line 111"/>
            <xdr:cNvSpPr>
              <a:spLocks/>
            </xdr:cNvSpPr>
          </xdr:nvSpPr>
          <xdr:spPr>
            <a:xfrm>
              <a:off x="206" y="383"/>
              <a:ext cx="7" cy="8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" name="Line 112"/>
            <xdr:cNvSpPr>
              <a:spLocks/>
            </xdr:cNvSpPr>
          </xdr:nvSpPr>
          <xdr:spPr>
            <a:xfrm>
              <a:off x="215" y="380"/>
              <a:ext cx="8" cy="13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" name="Line 113"/>
            <xdr:cNvSpPr>
              <a:spLocks/>
            </xdr:cNvSpPr>
          </xdr:nvSpPr>
          <xdr:spPr>
            <a:xfrm>
              <a:off x="222" y="377"/>
              <a:ext cx="6" cy="14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" name="Freeform 114"/>
            <xdr:cNvSpPr>
              <a:spLocks/>
            </xdr:cNvSpPr>
          </xdr:nvSpPr>
          <xdr:spPr>
            <a:xfrm>
              <a:off x="173" y="145"/>
              <a:ext cx="15" cy="15"/>
            </a:xfrm>
            <a:custGeom>
              <a:pathLst>
                <a:path h="21600" w="21600">
                  <a:moveTo>
                    <a:pt x="18144" y="0"/>
                  </a:moveTo>
                  <a:cubicBezTo>
                    <a:pt x="9504" y="8000"/>
                    <a:pt x="0" y="21600"/>
                    <a:pt x="21600" y="184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" name="Freeform 115"/>
            <xdr:cNvSpPr>
              <a:spLocks/>
            </xdr:cNvSpPr>
          </xdr:nvSpPr>
          <xdr:spPr>
            <a:xfrm>
              <a:off x="113" y="185"/>
              <a:ext cx="40" cy="26"/>
            </a:xfrm>
            <a:custGeom>
              <a:pathLst>
                <a:path h="21600" w="21600">
                  <a:moveTo>
                    <a:pt x="3086" y="0"/>
                  </a:moveTo>
                  <a:cubicBezTo>
                    <a:pt x="0" y="14087"/>
                    <a:pt x="1234" y="21600"/>
                    <a:pt x="8331" y="20191"/>
                  </a:cubicBezTo>
                  <a:cubicBezTo>
                    <a:pt x="15429" y="19252"/>
                    <a:pt x="19131" y="14557"/>
                    <a:pt x="21600" y="6104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" name="Freeform 116"/>
            <xdr:cNvSpPr>
              <a:spLocks/>
            </xdr:cNvSpPr>
          </xdr:nvSpPr>
          <xdr:spPr>
            <a:xfrm>
              <a:off x="113" y="163"/>
              <a:ext cx="10" cy="10"/>
            </a:xfrm>
            <a:custGeom>
              <a:pathLst>
                <a:path h="21600" w="21600">
                  <a:moveTo>
                    <a:pt x="14400" y="0"/>
                  </a:moveTo>
                  <a:cubicBezTo>
                    <a:pt x="6000" y="3411"/>
                    <a:pt x="0" y="14779"/>
                    <a:pt x="9600" y="18189"/>
                  </a:cubicBezTo>
                  <a:cubicBezTo>
                    <a:pt x="19200" y="21600"/>
                    <a:pt x="21600" y="2274"/>
                    <a:pt x="14400" y="0"/>
                  </a:cubicBezTo>
                </a:path>
              </a:pathLst>
            </a:custGeom>
            <a:solidFill>
              <a:srgbClr val="000000"/>
            </a:solidFill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" name="Freeform 117"/>
            <xdr:cNvSpPr>
              <a:spLocks/>
            </xdr:cNvSpPr>
          </xdr:nvSpPr>
          <xdr:spPr>
            <a:xfrm>
              <a:off x="156" y="161"/>
              <a:ext cx="8" cy="7"/>
            </a:xfrm>
            <a:custGeom>
              <a:pathLst>
                <a:path h="21600" w="21600">
                  <a:moveTo>
                    <a:pt x="16971" y="1800"/>
                  </a:moveTo>
                  <a:cubicBezTo>
                    <a:pt x="21600" y="9000"/>
                    <a:pt x="16971" y="21600"/>
                    <a:pt x="9257" y="16200"/>
                  </a:cubicBezTo>
                  <a:cubicBezTo>
                    <a:pt x="0" y="12600"/>
                    <a:pt x="1543" y="0"/>
                    <a:pt x="16971" y="18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" name="Freeform 118"/>
            <xdr:cNvSpPr>
              <a:spLocks/>
            </xdr:cNvSpPr>
          </xdr:nvSpPr>
          <xdr:spPr>
            <a:xfrm>
              <a:off x="239" y="5"/>
              <a:ext cx="45" cy="44"/>
            </a:xfrm>
            <a:custGeom>
              <a:pathLst>
                <a:path h="21600" w="21600">
                  <a:moveTo>
                    <a:pt x="3828" y="273"/>
                  </a:moveTo>
                  <a:lnTo>
                    <a:pt x="0" y="13124"/>
                  </a:lnTo>
                  <a:lnTo>
                    <a:pt x="7109" y="21600"/>
                  </a:lnTo>
                  <a:lnTo>
                    <a:pt x="21053" y="17772"/>
                  </a:lnTo>
                  <a:lnTo>
                    <a:pt x="21600" y="6015"/>
                  </a:lnTo>
                  <a:lnTo>
                    <a:pt x="11757" y="0"/>
                  </a:ln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" name="Freeform 119"/>
            <xdr:cNvSpPr>
              <a:spLocks/>
            </xdr:cNvSpPr>
          </xdr:nvSpPr>
          <xdr:spPr>
            <a:xfrm>
              <a:off x="150" y="104"/>
              <a:ext cx="76" cy="45"/>
            </a:xfrm>
            <a:custGeom>
              <a:pathLst>
                <a:path h="21600" w="21600">
                  <a:moveTo>
                    <a:pt x="0" y="6646"/>
                  </a:moveTo>
                  <a:cubicBezTo>
                    <a:pt x="1612" y="3046"/>
                    <a:pt x="3385" y="0"/>
                    <a:pt x="6287" y="1385"/>
                  </a:cubicBezTo>
                  <a:cubicBezTo>
                    <a:pt x="9188" y="2492"/>
                    <a:pt x="14830" y="6646"/>
                    <a:pt x="17248" y="5538"/>
                  </a:cubicBezTo>
                  <a:cubicBezTo>
                    <a:pt x="19666" y="4708"/>
                    <a:pt x="21439" y="4708"/>
                    <a:pt x="21439" y="8031"/>
                  </a:cubicBezTo>
                  <a:cubicBezTo>
                    <a:pt x="21600" y="11354"/>
                    <a:pt x="21278" y="21600"/>
                    <a:pt x="13540" y="19662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" name="Freeform 120"/>
            <xdr:cNvSpPr>
              <a:spLocks/>
            </xdr:cNvSpPr>
          </xdr:nvSpPr>
          <xdr:spPr>
            <a:xfrm>
              <a:off x="159" y="259"/>
              <a:ext cx="53" cy="60"/>
            </a:xfrm>
            <a:custGeom>
              <a:pathLst>
                <a:path h="21600" w="21600">
                  <a:moveTo>
                    <a:pt x="12409" y="13042"/>
                  </a:moveTo>
                  <a:cubicBezTo>
                    <a:pt x="12409" y="13042"/>
                    <a:pt x="17694" y="10800"/>
                    <a:pt x="19302" y="10189"/>
                  </a:cubicBezTo>
                  <a:cubicBezTo>
                    <a:pt x="20911" y="9577"/>
                    <a:pt x="21600" y="4483"/>
                    <a:pt x="21600" y="4483"/>
                  </a:cubicBezTo>
                  <a:cubicBezTo>
                    <a:pt x="21600" y="4483"/>
                    <a:pt x="20451" y="3668"/>
                    <a:pt x="17694" y="2649"/>
                  </a:cubicBezTo>
                  <a:cubicBezTo>
                    <a:pt x="14936" y="1630"/>
                    <a:pt x="16774" y="0"/>
                    <a:pt x="12409" y="611"/>
                  </a:cubicBezTo>
                  <a:cubicBezTo>
                    <a:pt x="8043" y="1223"/>
                    <a:pt x="6894" y="3057"/>
                    <a:pt x="6894" y="4687"/>
                  </a:cubicBezTo>
                  <a:cubicBezTo>
                    <a:pt x="6894" y="6521"/>
                    <a:pt x="4596" y="5502"/>
                    <a:pt x="2987" y="4483"/>
                  </a:cubicBezTo>
                  <a:cubicBezTo>
                    <a:pt x="1379" y="3464"/>
                    <a:pt x="0" y="3668"/>
                    <a:pt x="0" y="8558"/>
                  </a:cubicBezTo>
                  <a:cubicBezTo>
                    <a:pt x="0" y="13245"/>
                    <a:pt x="2757" y="15691"/>
                    <a:pt x="4136" y="16098"/>
                  </a:cubicBezTo>
                  <a:cubicBezTo>
                    <a:pt x="6204" y="18543"/>
                    <a:pt x="8962" y="21600"/>
                    <a:pt x="12409" y="13042"/>
                  </a:cubicBezTo>
                </a:path>
              </a:pathLst>
            </a:custGeom>
            <a:solidFill>
              <a:srgbClr val="FFFFFF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2" name="Freeform 121"/>
            <xdr:cNvSpPr>
              <a:spLocks/>
            </xdr:cNvSpPr>
          </xdr:nvSpPr>
          <xdr:spPr>
            <a:xfrm>
              <a:off x="164" y="275"/>
              <a:ext cx="18" cy="33"/>
            </a:xfrm>
            <a:custGeom>
              <a:pathLst>
                <a:path h="21600" w="21600">
                  <a:moveTo>
                    <a:pt x="697" y="0"/>
                  </a:moveTo>
                  <a:cubicBezTo>
                    <a:pt x="697" y="0"/>
                    <a:pt x="0" y="12662"/>
                    <a:pt x="2090" y="14152"/>
                  </a:cubicBezTo>
                  <a:cubicBezTo>
                    <a:pt x="3484" y="15641"/>
                    <a:pt x="11845" y="10055"/>
                    <a:pt x="16723" y="11545"/>
                  </a:cubicBezTo>
                  <a:cubicBezTo>
                    <a:pt x="21600" y="13034"/>
                    <a:pt x="17419" y="18993"/>
                    <a:pt x="14632" y="21600"/>
                  </a:cubicBezTo>
                </a:path>
              </a:pathLst>
            </a:custGeom>
            <a:noFill/>
            <a:ln w="14400" cmpd="sng">
              <a:solidFill>
                <a:srgbClr val="FF333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" name="Freeform 122"/>
            <xdr:cNvSpPr>
              <a:spLocks/>
            </xdr:cNvSpPr>
          </xdr:nvSpPr>
          <xdr:spPr>
            <a:xfrm>
              <a:off x="165" y="279"/>
              <a:ext cx="13" cy="2"/>
            </a:xfrm>
            <a:custGeom>
              <a:pathLst>
                <a:path h="21600" w="21600">
                  <a:moveTo>
                    <a:pt x="0" y="7200"/>
                  </a:moveTo>
                  <a:cubicBezTo>
                    <a:pt x="12209" y="7200"/>
                    <a:pt x="15965" y="0"/>
                    <a:pt x="21600" y="21600"/>
                  </a:cubicBezTo>
                </a:path>
              </a:pathLst>
            </a:custGeom>
            <a:noFill/>
            <a:ln w="14400" cmpd="sng">
              <a:solidFill>
                <a:srgbClr val="FF333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" name="Freeform 123"/>
            <xdr:cNvSpPr>
              <a:spLocks/>
            </xdr:cNvSpPr>
          </xdr:nvSpPr>
          <xdr:spPr>
            <a:xfrm>
              <a:off x="183" y="265"/>
              <a:ext cx="23" cy="24"/>
            </a:xfrm>
            <a:custGeom>
              <a:pathLst>
                <a:path h="21600" w="21600">
                  <a:moveTo>
                    <a:pt x="0" y="5657"/>
                  </a:moveTo>
                  <a:cubicBezTo>
                    <a:pt x="1080" y="1029"/>
                    <a:pt x="5940" y="0"/>
                    <a:pt x="9180" y="2057"/>
                  </a:cubicBezTo>
                  <a:cubicBezTo>
                    <a:pt x="11880" y="4114"/>
                    <a:pt x="12420" y="9771"/>
                    <a:pt x="11340" y="21600"/>
                  </a:cubicBezTo>
                  <a:cubicBezTo>
                    <a:pt x="15120" y="19543"/>
                    <a:pt x="21600" y="9257"/>
                    <a:pt x="21600" y="9257"/>
                  </a:cubicBezTo>
                </a:path>
              </a:pathLst>
            </a:custGeom>
            <a:noFill/>
            <a:ln w="14400" cmpd="sng">
              <a:solidFill>
                <a:srgbClr val="FF333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180975</xdr:colOff>
      <xdr:row>3</xdr:row>
      <xdr:rowOff>85725</xdr:rowOff>
    </xdr:from>
    <xdr:to>
      <xdr:col>2</xdr:col>
      <xdr:colOff>85725</xdr:colOff>
      <xdr:row>3</xdr:row>
      <xdr:rowOff>1362075</xdr:rowOff>
    </xdr:to>
    <xdr:grpSp>
      <xdr:nvGrpSpPr>
        <xdr:cNvPr id="95" name="Group 1"/>
        <xdr:cNvGrpSpPr>
          <a:grpSpLocks/>
        </xdr:cNvGrpSpPr>
      </xdr:nvGrpSpPr>
      <xdr:grpSpPr>
        <a:xfrm>
          <a:off x="180975" y="1457325"/>
          <a:ext cx="1238250" cy="1276350"/>
          <a:chOff x="2" y="2"/>
          <a:chExt cx="1451" cy="1451"/>
        </a:xfrm>
        <a:solidFill>
          <a:srgbClr val="FFFFFF"/>
        </a:solidFill>
      </xdr:grpSpPr>
      <xdr:sp>
        <xdr:nvSpPr>
          <xdr:cNvPr id="96" name="Oval 2"/>
          <xdr:cNvSpPr>
            <a:spLocks/>
          </xdr:cNvSpPr>
        </xdr:nvSpPr>
        <xdr:spPr>
          <a:xfrm>
            <a:off x="2" y="2"/>
            <a:ext cx="1451" cy="1451"/>
          </a:xfrm>
          <a:prstGeom prst="ellipse">
            <a:avLst/>
          </a:prstGeom>
          <a:gradFill rotWithShape="1">
            <a:gsLst>
              <a:gs pos="0">
                <a:srgbClr val="D0D0D0"/>
              </a:gs>
              <a:gs pos="23000">
                <a:srgbClr val="F0F0F0"/>
              </a:gs>
              <a:gs pos="49001">
                <a:srgbClr val="FFFFFF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72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97" name="Picture 3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13" y="3"/>
            <a:ext cx="1229" cy="14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8" name="Oval 4"/>
          <xdr:cNvSpPr>
            <a:spLocks/>
          </xdr:cNvSpPr>
        </xdr:nvSpPr>
        <xdr:spPr>
          <a:xfrm>
            <a:off x="2" y="2"/>
            <a:ext cx="1451" cy="1451"/>
          </a:xfrm>
          <a:prstGeom prst="ellipse">
            <a:avLst/>
          </a:pr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Freeform 5"/>
          <xdr:cNvSpPr>
            <a:spLocks/>
          </xdr:cNvSpPr>
        </xdr:nvSpPr>
        <xdr:spPr>
          <a:xfrm>
            <a:off x="200" y="401"/>
            <a:ext cx="248" cy="164"/>
          </a:xfrm>
          <a:custGeom>
            <a:pathLst>
              <a:path h="21600" w="21600">
                <a:moveTo>
                  <a:pt x="21600" y="0"/>
                </a:moveTo>
                <a:cubicBezTo>
                  <a:pt x="18288" y="374"/>
                  <a:pt x="1977" y="17041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Freeform 6"/>
          <xdr:cNvSpPr>
            <a:spLocks/>
          </xdr:cNvSpPr>
        </xdr:nvSpPr>
        <xdr:spPr>
          <a:xfrm>
            <a:off x="179" y="565"/>
            <a:ext cx="21" cy="323"/>
          </a:xfrm>
          <a:custGeom>
            <a:pathLst>
              <a:path h="21600" w="21600">
                <a:moveTo>
                  <a:pt x="21600" y="0"/>
                </a:moveTo>
                <a:cubicBezTo>
                  <a:pt x="0" y="3896"/>
                  <a:pt x="0" y="17968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Freeform 7"/>
          <xdr:cNvSpPr>
            <a:spLocks/>
          </xdr:cNvSpPr>
        </xdr:nvSpPr>
        <xdr:spPr>
          <a:xfrm>
            <a:off x="200" y="888"/>
            <a:ext cx="248" cy="163"/>
          </a:xfrm>
          <a:custGeom>
            <a:pathLst>
              <a:path h="21600" w="21600">
                <a:moveTo>
                  <a:pt x="0" y="0"/>
                </a:moveTo>
                <a:cubicBezTo>
                  <a:pt x="1977" y="4440"/>
                  <a:pt x="18288" y="21224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Freeform 8"/>
          <xdr:cNvSpPr>
            <a:spLocks/>
          </xdr:cNvSpPr>
        </xdr:nvSpPr>
        <xdr:spPr>
          <a:xfrm>
            <a:off x="729" y="562"/>
            <a:ext cx="1" cy="328"/>
          </a:xfrm>
          <a:custGeom>
            <a:pathLst>
              <a:path h="21600" w="21600">
                <a:moveTo>
                  <a:pt x="-1" y="21600"/>
                </a:moveTo>
                <a:cubicBezTo>
                  <a:pt x="-1" y="21600"/>
                  <a:pt x="-1" y="0"/>
                  <a:pt x="-1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Freeform 9"/>
          <xdr:cNvSpPr>
            <a:spLocks/>
          </xdr:cNvSpPr>
        </xdr:nvSpPr>
        <xdr:spPr>
          <a:xfrm>
            <a:off x="1010" y="401"/>
            <a:ext cx="249" cy="164"/>
          </a:xfrm>
          <a:custGeom>
            <a:pathLst>
              <a:path h="21600" w="21600">
                <a:moveTo>
                  <a:pt x="0" y="0"/>
                </a:moveTo>
                <a:cubicBezTo>
                  <a:pt x="3297" y="374"/>
                  <a:pt x="19632" y="17041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Freeform 10"/>
          <xdr:cNvSpPr>
            <a:spLocks/>
          </xdr:cNvSpPr>
        </xdr:nvSpPr>
        <xdr:spPr>
          <a:xfrm>
            <a:off x="1259" y="565"/>
            <a:ext cx="21" cy="323"/>
          </a:xfrm>
          <a:custGeom>
            <a:pathLst>
              <a:path h="21600" w="21600">
                <a:moveTo>
                  <a:pt x="0" y="0"/>
                </a:moveTo>
                <a:cubicBezTo>
                  <a:pt x="21600" y="3896"/>
                  <a:pt x="21600" y="17968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Freeform 11"/>
          <xdr:cNvSpPr>
            <a:spLocks/>
          </xdr:cNvSpPr>
        </xdr:nvSpPr>
        <xdr:spPr>
          <a:xfrm>
            <a:off x="1010" y="888"/>
            <a:ext cx="249" cy="163"/>
          </a:xfrm>
          <a:custGeom>
            <a:pathLst>
              <a:path h="21600" w="21600">
                <a:moveTo>
                  <a:pt x="21600" y="0"/>
                </a:moveTo>
                <a:cubicBezTo>
                  <a:pt x="19632" y="4440"/>
                  <a:pt x="3297" y="21224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Freeform 12"/>
          <xdr:cNvSpPr>
            <a:spLocks/>
          </xdr:cNvSpPr>
        </xdr:nvSpPr>
        <xdr:spPr>
          <a:xfrm>
            <a:off x="157" y="110"/>
            <a:ext cx="192" cy="169"/>
          </a:xfrm>
          <a:custGeom>
            <a:pathLst>
              <a:path h="21600" w="21600">
                <a:moveTo>
                  <a:pt x="21600" y="0"/>
                </a:moveTo>
                <a:cubicBezTo>
                  <a:pt x="13635" y="6379"/>
                  <a:pt x="1657" y="19136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Freeform 13"/>
          <xdr:cNvSpPr>
            <a:spLocks/>
          </xdr:cNvSpPr>
        </xdr:nvSpPr>
        <xdr:spPr>
          <a:xfrm>
            <a:off x="84" y="452"/>
            <a:ext cx="116" cy="113"/>
          </a:xfrm>
          <a:custGeom>
            <a:pathLst>
              <a:path h="21600" w="21600">
                <a:moveTo>
                  <a:pt x="21600" y="21600"/>
                </a:moveTo>
                <a:cubicBezTo>
                  <a:pt x="11329" y="14979"/>
                  <a:pt x="2859" y="5536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Freeform 14"/>
          <xdr:cNvSpPr>
            <a:spLocks/>
          </xdr:cNvSpPr>
        </xdr:nvSpPr>
        <xdr:spPr>
          <a:xfrm>
            <a:off x="41" y="279"/>
            <a:ext cx="116" cy="219"/>
          </a:xfrm>
          <a:custGeom>
            <a:pathLst>
              <a:path h="21600" w="21600">
                <a:moveTo>
                  <a:pt x="21600" y="0"/>
                </a:moveTo>
                <a:cubicBezTo>
                  <a:pt x="14857" y="4688"/>
                  <a:pt x="9588" y="12279"/>
                  <a:pt x="8113" y="17023"/>
                </a:cubicBezTo>
                <a:cubicBezTo>
                  <a:pt x="4741" y="18474"/>
                  <a:pt x="2002" y="2003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Freeform 15"/>
          <xdr:cNvSpPr>
            <a:spLocks/>
          </xdr:cNvSpPr>
        </xdr:nvSpPr>
        <xdr:spPr>
          <a:xfrm>
            <a:off x="1110" y="110"/>
            <a:ext cx="192" cy="169"/>
          </a:xfrm>
          <a:custGeom>
            <a:pathLst>
              <a:path h="21600" w="21600">
                <a:moveTo>
                  <a:pt x="0" y="0"/>
                </a:moveTo>
                <a:cubicBezTo>
                  <a:pt x="7901" y="6379"/>
                  <a:pt x="19943" y="19136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Freeform 16"/>
          <xdr:cNvSpPr>
            <a:spLocks/>
          </xdr:cNvSpPr>
        </xdr:nvSpPr>
        <xdr:spPr>
          <a:xfrm>
            <a:off x="1259" y="452"/>
            <a:ext cx="116" cy="113"/>
          </a:xfrm>
          <a:custGeom>
            <a:pathLst>
              <a:path h="21600" w="21600">
                <a:moveTo>
                  <a:pt x="0" y="21600"/>
                </a:moveTo>
                <a:cubicBezTo>
                  <a:pt x="10271" y="14979"/>
                  <a:pt x="18529" y="5536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Freeform 17"/>
          <xdr:cNvSpPr>
            <a:spLocks/>
          </xdr:cNvSpPr>
        </xdr:nvSpPr>
        <xdr:spPr>
          <a:xfrm>
            <a:off x="1302" y="279"/>
            <a:ext cx="116" cy="219"/>
          </a:xfrm>
          <a:custGeom>
            <a:pathLst>
              <a:path h="21600" w="21600">
                <a:moveTo>
                  <a:pt x="0" y="0"/>
                </a:moveTo>
                <a:cubicBezTo>
                  <a:pt x="6743" y="4688"/>
                  <a:pt x="11696" y="12279"/>
                  <a:pt x="13487" y="17023"/>
                </a:cubicBezTo>
                <a:cubicBezTo>
                  <a:pt x="16859" y="18474"/>
                  <a:pt x="19387" y="2003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Freeform 18"/>
          <xdr:cNvSpPr>
            <a:spLocks/>
          </xdr:cNvSpPr>
        </xdr:nvSpPr>
        <xdr:spPr>
          <a:xfrm>
            <a:off x="157" y="1173"/>
            <a:ext cx="192" cy="169"/>
          </a:xfrm>
          <a:custGeom>
            <a:pathLst>
              <a:path h="21600" w="21600">
                <a:moveTo>
                  <a:pt x="21600" y="21600"/>
                </a:moveTo>
                <a:cubicBezTo>
                  <a:pt x="13635" y="15366"/>
                  <a:pt x="1657" y="2319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Freeform 19"/>
          <xdr:cNvSpPr>
            <a:spLocks/>
          </xdr:cNvSpPr>
        </xdr:nvSpPr>
        <xdr:spPr>
          <a:xfrm>
            <a:off x="84" y="888"/>
            <a:ext cx="116" cy="113"/>
          </a:xfrm>
          <a:custGeom>
            <a:pathLst>
              <a:path h="21600" w="21600">
                <a:moveTo>
                  <a:pt x="21600" y="0"/>
                </a:moveTo>
                <a:cubicBezTo>
                  <a:pt x="11329" y="6404"/>
                  <a:pt x="2859" y="1584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Freeform 20"/>
          <xdr:cNvSpPr>
            <a:spLocks/>
          </xdr:cNvSpPr>
        </xdr:nvSpPr>
        <xdr:spPr>
          <a:xfrm>
            <a:off x="41" y="954"/>
            <a:ext cx="116" cy="219"/>
          </a:xfrm>
          <a:custGeom>
            <a:pathLst>
              <a:path h="21600" w="21600">
                <a:moveTo>
                  <a:pt x="21600" y="21600"/>
                </a:moveTo>
                <a:cubicBezTo>
                  <a:pt x="14857" y="16967"/>
                  <a:pt x="9588" y="9321"/>
                  <a:pt x="8113" y="4688"/>
                </a:cubicBezTo>
                <a:cubicBezTo>
                  <a:pt x="4741" y="3181"/>
                  <a:pt x="2002" y="1563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Freeform 21"/>
          <xdr:cNvSpPr>
            <a:spLocks/>
          </xdr:cNvSpPr>
        </xdr:nvSpPr>
        <xdr:spPr>
          <a:xfrm>
            <a:off x="1110" y="1173"/>
            <a:ext cx="192" cy="169"/>
          </a:xfrm>
          <a:custGeom>
            <a:pathLst>
              <a:path h="21600" w="21600">
                <a:moveTo>
                  <a:pt x="0" y="21600"/>
                </a:moveTo>
                <a:cubicBezTo>
                  <a:pt x="7901" y="15366"/>
                  <a:pt x="19943" y="2319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Freeform 22"/>
          <xdr:cNvSpPr>
            <a:spLocks/>
          </xdr:cNvSpPr>
        </xdr:nvSpPr>
        <xdr:spPr>
          <a:xfrm>
            <a:off x="1259" y="888"/>
            <a:ext cx="116" cy="113"/>
          </a:xfrm>
          <a:custGeom>
            <a:pathLst>
              <a:path h="21600" w="21600">
                <a:moveTo>
                  <a:pt x="0" y="0"/>
                </a:moveTo>
                <a:cubicBezTo>
                  <a:pt x="10271" y="6404"/>
                  <a:pt x="18529" y="1584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Freeform 23"/>
          <xdr:cNvSpPr>
            <a:spLocks/>
          </xdr:cNvSpPr>
        </xdr:nvSpPr>
        <xdr:spPr>
          <a:xfrm>
            <a:off x="1302" y="954"/>
            <a:ext cx="116" cy="219"/>
          </a:xfrm>
          <a:custGeom>
            <a:pathLst>
              <a:path h="21600" w="21600">
                <a:moveTo>
                  <a:pt x="0" y="21600"/>
                </a:moveTo>
                <a:cubicBezTo>
                  <a:pt x="6743" y="16967"/>
                  <a:pt x="11696" y="9321"/>
                  <a:pt x="13487" y="4688"/>
                </a:cubicBezTo>
                <a:cubicBezTo>
                  <a:pt x="16859" y="3181"/>
                  <a:pt x="19387" y="1563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Freeform 24"/>
          <xdr:cNvSpPr>
            <a:spLocks/>
          </xdr:cNvSpPr>
        </xdr:nvSpPr>
        <xdr:spPr>
          <a:xfrm>
            <a:off x="448" y="113"/>
            <a:ext cx="562" cy="449"/>
          </a:xfrm>
          <a:custGeom>
            <a:pathLst>
              <a:path h="21600" w="21600">
                <a:moveTo>
                  <a:pt x="10800" y="21600"/>
                </a:moveTo>
                <a:cubicBezTo>
                  <a:pt x="9232" y="19634"/>
                  <a:pt x="1698" y="14282"/>
                  <a:pt x="0" y="13845"/>
                </a:cubicBezTo>
                <a:cubicBezTo>
                  <a:pt x="196" y="10049"/>
                  <a:pt x="2352" y="3277"/>
                  <a:pt x="3506" y="1611"/>
                </a:cubicBezTo>
                <a:cubicBezTo>
                  <a:pt x="6532" y="218"/>
                  <a:pt x="14828" y="0"/>
                  <a:pt x="17964" y="1611"/>
                </a:cubicBezTo>
                <a:cubicBezTo>
                  <a:pt x="19118" y="3277"/>
                  <a:pt x="21426" y="10049"/>
                  <a:pt x="21600" y="13845"/>
                </a:cubicBezTo>
                <a:cubicBezTo>
                  <a:pt x="19967" y="14282"/>
                  <a:pt x="12368" y="19634"/>
                  <a:pt x="108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Freeform 25"/>
          <xdr:cNvSpPr>
            <a:spLocks/>
          </xdr:cNvSpPr>
        </xdr:nvSpPr>
        <xdr:spPr>
          <a:xfrm>
            <a:off x="395" y="86"/>
            <a:ext cx="144" cy="61"/>
          </a:xfrm>
          <a:custGeom>
            <a:pathLst>
              <a:path h="21600" w="21600">
                <a:moveTo>
                  <a:pt x="21600" y="21600"/>
                </a:moveTo>
                <a:cubicBezTo>
                  <a:pt x="18296" y="14938"/>
                  <a:pt x="3642" y="2221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Freeform 26"/>
          <xdr:cNvSpPr>
            <a:spLocks/>
          </xdr:cNvSpPr>
        </xdr:nvSpPr>
        <xdr:spPr>
          <a:xfrm>
            <a:off x="916" y="86"/>
            <a:ext cx="149" cy="61"/>
          </a:xfrm>
          <a:custGeom>
            <a:pathLst>
              <a:path h="21600" w="21600">
                <a:moveTo>
                  <a:pt x="0" y="21600"/>
                </a:moveTo>
                <a:cubicBezTo>
                  <a:pt x="3039" y="14938"/>
                  <a:pt x="18068" y="2221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Freeform 27"/>
          <xdr:cNvSpPr>
            <a:spLocks/>
          </xdr:cNvSpPr>
        </xdr:nvSpPr>
        <xdr:spPr>
          <a:xfrm>
            <a:off x="448" y="890"/>
            <a:ext cx="562" cy="449"/>
          </a:xfrm>
          <a:custGeom>
            <a:pathLst>
              <a:path h="21600" w="21600">
                <a:moveTo>
                  <a:pt x="10800" y="0"/>
                </a:moveTo>
                <a:cubicBezTo>
                  <a:pt x="9232" y="2021"/>
                  <a:pt x="1698" y="7264"/>
                  <a:pt x="0" y="7755"/>
                </a:cubicBezTo>
                <a:cubicBezTo>
                  <a:pt x="196" y="11578"/>
                  <a:pt x="2352" y="18323"/>
                  <a:pt x="3506" y="19934"/>
                </a:cubicBezTo>
                <a:cubicBezTo>
                  <a:pt x="6532" y="21436"/>
                  <a:pt x="14828" y="21600"/>
                  <a:pt x="17964" y="19934"/>
                </a:cubicBezTo>
                <a:cubicBezTo>
                  <a:pt x="19118" y="18323"/>
                  <a:pt x="21426" y="11578"/>
                  <a:pt x="21600" y="7755"/>
                </a:cubicBezTo>
                <a:cubicBezTo>
                  <a:pt x="19967" y="7264"/>
                  <a:pt x="12368" y="2021"/>
                  <a:pt x="108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Freeform 28"/>
          <xdr:cNvSpPr>
            <a:spLocks/>
          </xdr:cNvSpPr>
        </xdr:nvSpPr>
        <xdr:spPr>
          <a:xfrm>
            <a:off x="395" y="1304"/>
            <a:ext cx="144" cy="62"/>
          </a:xfrm>
          <a:custGeom>
            <a:pathLst>
              <a:path h="21600" w="21600">
                <a:moveTo>
                  <a:pt x="21600" y="0"/>
                </a:moveTo>
                <a:cubicBezTo>
                  <a:pt x="18296" y="6738"/>
                  <a:pt x="3642" y="1981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Freeform 29"/>
          <xdr:cNvSpPr>
            <a:spLocks/>
          </xdr:cNvSpPr>
        </xdr:nvSpPr>
        <xdr:spPr>
          <a:xfrm>
            <a:off x="916" y="1304"/>
            <a:ext cx="149" cy="62"/>
          </a:xfrm>
          <a:custGeom>
            <a:pathLst>
              <a:path h="21600" w="21600">
                <a:moveTo>
                  <a:pt x="0" y="0"/>
                </a:moveTo>
                <a:cubicBezTo>
                  <a:pt x="3039" y="6738"/>
                  <a:pt x="18068" y="1981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7010400</xdr:colOff>
      <xdr:row>3</xdr:row>
      <xdr:rowOff>85725</xdr:rowOff>
    </xdr:from>
    <xdr:to>
      <xdr:col>4</xdr:col>
      <xdr:colOff>381000</xdr:colOff>
      <xdr:row>3</xdr:row>
      <xdr:rowOff>1362075</xdr:rowOff>
    </xdr:to>
    <xdr:grpSp>
      <xdr:nvGrpSpPr>
        <xdr:cNvPr id="124" name="Group 1"/>
        <xdr:cNvGrpSpPr>
          <a:grpSpLocks/>
        </xdr:cNvGrpSpPr>
      </xdr:nvGrpSpPr>
      <xdr:grpSpPr>
        <a:xfrm>
          <a:off x="8343900" y="1457325"/>
          <a:ext cx="1247775" cy="1276350"/>
          <a:chOff x="2" y="2"/>
          <a:chExt cx="1451" cy="1451"/>
        </a:xfrm>
        <a:solidFill>
          <a:srgbClr val="FFFFFF"/>
        </a:solidFill>
      </xdr:grpSpPr>
      <xdr:sp>
        <xdr:nvSpPr>
          <xdr:cNvPr id="125" name="Oval 2"/>
          <xdr:cNvSpPr>
            <a:spLocks/>
          </xdr:cNvSpPr>
        </xdr:nvSpPr>
        <xdr:spPr>
          <a:xfrm>
            <a:off x="2" y="2"/>
            <a:ext cx="1451" cy="1451"/>
          </a:xfrm>
          <a:prstGeom prst="ellipse">
            <a:avLst/>
          </a:prstGeom>
          <a:gradFill rotWithShape="1">
            <a:gsLst>
              <a:gs pos="0">
                <a:srgbClr val="D0D0D0"/>
              </a:gs>
              <a:gs pos="23000">
                <a:srgbClr val="F0F0F0"/>
              </a:gs>
              <a:gs pos="49001">
                <a:srgbClr val="FFFFFF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72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126" name="Picture 3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13" y="3"/>
            <a:ext cx="1229" cy="14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7" name="Oval 4"/>
          <xdr:cNvSpPr>
            <a:spLocks/>
          </xdr:cNvSpPr>
        </xdr:nvSpPr>
        <xdr:spPr>
          <a:xfrm>
            <a:off x="2" y="2"/>
            <a:ext cx="1451" cy="1451"/>
          </a:xfrm>
          <a:prstGeom prst="ellipse">
            <a:avLst/>
          </a:pr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Freeform 5"/>
          <xdr:cNvSpPr>
            <a:spLocks/>
          </xdr:cNvSpPr>
        </xdr:nvSpPr>
        <xdr:spPr>
          <a:xfrm>
            <a:off x="200" y="401"/>
            <a:ext cx="248" cy="164"/>
          </a:xfrm>
          <a:custGeom>
            <a:pathLst>
              <a:path h="21600" w="21600">
                <a:moveTo>
                  <a:pt x="21600" y="0"/>
                </a:moveTo>
                <a:cubicBezTo>
                  <a:pt x="18288" y="374"/>
                  <a:pt x="1977" y="17041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Freeform 6"/>
          <xdr:cNvSpPr>
            <a:spLocks/>
          </xdr:cNvSpPr>
        </xdr:nvSpPr>
        <xdr:spPr>
          <a:xfrm>
            <a:off x="179" y="565"/>
            <a:ext cx="21" cy="323"/>
          </a:xfrm>
          <a:custGeom>
            <a:pathLst>
              <a:path h="21600" w="21600">
                <a:moveTo>
                  <a:pt x="21600" y="0"/>
                </a:moveTo>
                <a:cubicBezTo>
                  <a:pt x="0" y="3896"/>
                  <a:pt x="0" y="17968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Freeform 7"/>
          <xdr:cNvSpPr>
            <a:spLocks/>
          </xdr:cNvSpPr>
        </xdr:nvSpPr>
        <xdr:spPr>
          <a:xfrm>
            <a:off x="200" y="888"/>
            <a:ext cx="248" cy="163"/>
          </a:xfrm>
          <a:custGeom>
            <a:pathLst>
              <a:path h="21600" w="21600">
                <a:moveTo>
                  <a:pt x="0" y="0"/>
                </a:moveTo>
                <a:cubicBezTo>
                  <a:pt x="1977" y="4440"/>
                  <a:pt x="18288" y="21224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Freeform 8"/>
          <xdr:cNvSpPr>
            <a:spLocks/>
          </xdr:cNvSpPr>
        </xdr:nvSpPr>
        <xdr:spPr>
          <a:xfrm>
            <a:off x="729" y="562"/>
            <a:ext cx="1" cy="328"/>
          </a:xfrm>
          <a:custGeom>
            <a:pathLst>
              <a:path h="21600" w="21600">
                <a:moveTo>
                  <a:pt x="-1" y="21600"/>
                </a:moveTo>
                <a:cubicBezTo>
                  <a:pt x="-1" y="21600"/>
                  <a:pt x="-1" y="0"/>
                  <a:pt x="-1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Freeform 9"/>
          <xdr:cNvSpPr>
            <a:spLocks/>
          </xdr:cNvSpPr>
        </xdr:nvSpPr>
        <xdr:spPr>
          <a:xfrm>
            <a:off x="1010" y="401"/>
            <a:ext cx="249" cy="164"/>
          </a:xfrm>
          <a:custGeom>
            <a:pathLst>
              <a:path h="21600" w="21600">
                <a:moveTo>
                  <a:pt x="0" y="0"/>
                </a:moveTo>
                <a:cubicBezTo>
                  <a:pt x="3297" y="374"/>
                  <a:pt x="19632" y="17041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Freeform 10"/>
          <xdr:cNvSpPr>
            <a:spLocks/>
          </xdr:cNvSpPr>
        </xdr:nvSpPr>
        <xdr:spPr>
          <a:xfrm>
            <a:off x="1259" y="565"/>
            <a:ext cx="21" cy="323"/>
          </a:xfrm>
          <a:custGeom>
            <a:pathLst>
              <a:path h="21600" w="21600">
                <a:moveTo>
                  <a:pt x="0" y="0"/>
                </a:moveTo>
                <a:cubicBezTo>
                  <a:pt x="21600" y="3896"/>
                  <a:pt x="21600" y="17968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Freeform 11"/>
          <xdr:cNvSpPr>
            <a:spLocks/>
          </xdr:cNvSpPr>
        </xdr:nvSpPr>
        <xdr:spPr>
          <a:xfrm>
            <a:off x="1010" y="888"/>
            <a:ext cx="249" cy="163"/>
          </a:xfrm>
          <a:custGeom>
            <a:pathLst>
              <a:path h="21600" w="21600">
                <a:moveTo>
                  <a:pt x="21600" y="0"/>
                </a:moveTo>
                <a:cubicBezTo>
                  <a:pt x="19632" y="4440"/>
                  <a:pt x="3297" y="21224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Freeform 12"/>
          <xdr:cNvSpPr>
            <a:spLocks/>
          </xdr:cNvSpPr>
        </xdr:nvSpPr>
        <xdr:spPr>
          <a:xfrm>
            <a:off x="157" y="110"/>
            <a:ext cx="192" cy="169"/>
          </a:xfrm>
          <a:custGeom>
            <a:pathLst>
              <a:path h="21600" w="21600">
                <a:moveTo>
                  <a:pt x="21600" y="0"/>
                </a:moveTo>
                <a:cubicBezTo>
                  <a:pt x="13635" y="6379"/>
                  <a:pt x="1657" y="19136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Freeform 13"/>
          <xdr:cNvSpPr>
            <a:spLocks/>
          </xdr:cNvSpPr>
        </xdr:nvSpPr>
        <xdr:spPr>
          <a:xfrm>
            <a:off x="84" y="452"/>
            <a:ext cx="116" cy="113"/>
          </a:xfrm>
          <a:custGeom>
            <a:pathLst>
              <a:path h="21600" w="21600">
                <a:moveTo>
                  <a:pt x="21600" y="21600"/>
                </a:moveTo>
                <a:cubicBezTo>
                  <a:pt x="11329" y="14979"/>
                  <a:pt x="2859" y="5536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Freeform 14"/>
          <xdr:cNvSpPr>
            <a:spLocks/>
          </xdr:cNvSpPr>
        </xdr:nvSpPr>
        <xdr:spPr>
          <a:xfrm>
            <a:off x="41" y="279"/>
            <a:ext cx="116" cy="219"/>
          </a:xfrm>
          <a:custGeom>
            <a:pathLst>
              <a:path h="21600" w="21600">
                <a:moveTo>
                  <a:pt x="21600" y="0"/>
                </a:moveTo>
                <a:cubicBezTo>
                  <a:pt x="14857" y="4688"/>
                  <a:pt x="9588" y="12279"/>
                  <a:pt x="8113" y="17023"/>
                </a:cubicBezTo>
                <a:cubicBezTo>
                  <a:pt x="4741" y="18474"/>
                  <a:pt x="2002" y="2003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Freeform 15"/>
          <xdr:cNvSpPr>
            <a:spLocks/>
          </xdr:cNvSpPr>
        </xdr:nvSpPr>
        <xdr:spPr>
          <a:xfrm>
            <a:off x="1110" y="110"/>
            <a:ext cx="192" cy="169"/>
          </a:xfrm>
          <a:custGeom>
            <a:pathLst>
              <a:path h="21600" w="21600">
                <a:moveTo>
                  <a:pt x="0" y="0"/>
                </a:moveTo>
                <a:cubicBezTo>
                  <a:pt x="7901" y="6379"/>
                  <a:pt x="19943" y="19136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Freeform 16"/>
          <xdr:cNvSpPr>
            <a:spLocks/>
          </xdr:cNvSpPr>
        </xdr:nvSpPr>
        <xdr:spPr>
          <a:xfrm>
            <a:off x="1259" y="452"/>
            <a:ext cx="116" cy="113"/>
          </a:xfrm>
          <a:custGeom>
            <a:pathLst>
              <a:path h="21600" w="21600">
                <a:moveTo>
                  <a:pt x="0" y="21600"/>
                </a:moveTo>
                <a:cubicBezTo>
                  <a:pt x="10271" y="14979"/>
                  <a:pt x="18529" y="5536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Freeform 17"/>
          <xdr:cNvSpPr>
            <a:spLocks/>
          </xdr:cNvSpPr>
        </xdr:nvSpPr>
        <xdr:spPr>
          <a:xfrm>
            <a:off x="1302" y="279"/>
            <a:ext cx="116" cy="219"/>
          </a:xfrm>
          <a:custGeom>
            <a:pathLst>
              <a:path h="21600" w="21600">
                <a:moveTo>
                  <a:pt x="0" y="0"/>
                </a:moveTo>
                <a:cubicBezTo>
                  <a:pt x="6743" y="4688"/>
                  <a:pt x="11696" y="12279"/>
                  <a:pt x="13487" y="17023"/>
                </a:cubicBezTo>
                <a:cubicBezTo>
                  <a:pt x="16859" y="18474"/>
                  <a:pt x="19387" y="2003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Freeform 18"/>
          <xdr:cNvSpPr>
            <a:spLocks/>
          </xdr:cNvSpPr>
        </xdr:nvSpPr>
        <xdr:spPr>
          <a:xfrm>
            <a:off x="157" y="1173"/>
            <a:ext cx="192" cy="169"/>
          </a:xfrm>
          <a:custGeom>
            <a:pathLst>
              <a:path h="21600" w="21600">
                <a:moveTo>
                  <a:pt x="21600" y="21600"/>
                </a:moveTo>
                <a:cubicBezTo>
                  <a:pt x="13635" y="15366"/>
                  <a:pt x="1657" y="2319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Freeform 19"/>
          <xdr:cNvSpPr>
            <a:spLocks/>
          </xdr:cNvSpPr>
        </xdr:nvSpPr>
        <xdr:spPr>
          <a:xfrm>
            <a:off x="84" y="888"/>
            <a:ext cx="116" cy="113"/>
          </a:xfrm>
          <a:custGeom>
            <a:pathLst>
              <a:path h="21600" w="21600">
                <a:moveTo>
                  <a:pt x="21600" y="0"/>
                </a:moveTo>
                <a:cubicBezTo>
                  <a:pt x="11329" y="6404"/>
                  <a:pt x="2859" y="1584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Freeform 20"/>
          <xdr:cNvSpPr>
            <a:spLocks/>
          </xdr:cNvSpPr>
        </xdr:nvSpPr>
        <xdr:spPr>
          <a:xfrm>
            <a:off x="41" y="954"/>
            <a:ext cx="116" cy="219"/>
          </a:xfrm>
          <a:custGeom>
            <a:pathLst>
              <a:path h="21600" w="21600">
                <a:moveTo>
                  <a:pt x="21600" y="21600"/>
                </a:moveTo>
                <a:cubicBezTo>
                  <a:pt x="14857" y="16967"/>
                  <a:pt x="9588" y="9321"/>
                  <a:pt x="8113" y="4688"/>
                </a:cubicBezTo>
                <a:cubicBezTo>
                  <a:pt x="4741" y="3181"/>
                  <a:pt x="2002" y="1563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Freeform 21"/>
          <xdr:cNvSpPr>
            <a:spLocks/>
          </xdr:cNvSpPr>
        </xdr:nvSpPr>
        <xdr:spPr>
          <a:xfrm>
            <a:off x="1110" y="1173"/>
            <a:ext cx="192" cy="169"/>
          </a:xfrm>
          <a:custGeom>
            <a:pathLst>
              <a:path h="21600" w="21600">
                <a:moveTo>
                  <a:pt x="0" y="21600"/>
                </a:moveTo>
                <a:cubicBezTo>
                  <a:pt x="7901" y="15366"/>
                  <a:pt x="19943" y="2319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Freeform 22"/>
          <xdr:cNvSpPr>
            <a:spLocks/>
          </xdr:cNvSpPr>
        </xdr:nvSpPr>
        <xdr:spPr>
          <a:xfrm>
            <a:off x="1259" y="888"/>
            <a:ext cx="116" cy="113"/>
          </a:xfrm>
          <a:custGeom>
            <a:pathLst>
              <a:path h="21600" w="21600">
                <a:moveTo>
                  <a:pt x="0" y="0"/>
                </a:moveTo>
                <a:cubicBezTo>
                  <a:pt x="10271" y="6404"/>
                  <a:pt x="18529" y="1584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Freeform 23"/>
          <xdr:cNvSpPr>
            <a:spLocks/>
          </xdr:cNvSpPr>
        </xdr:nvSpPr>
        <xdr:spPr>
          <a:xfrm>
            <a:off x="1302" y="954"/>
            <a:ext cx="116" cy="219"/>
          </a:xfrm>
          <a:custGeom>
            <a:pathLst>
              <a:path h="21600" w="21600">
                <a:moveTo>
                  <a:pt x="0" y="21600"/>
                </a:moveTo>
                <a:cubicBezTo>
                  <a:pt x="6743" y="16967"/>
                  <a:pt x="11696" y="9321"/>
                  <a:pt x="13487" y="4688"/>
                </a:cubicBezTo>
                <a:cubicBezTo>
                  <a:pt x="16859" y="3181"/>
                  <a:pt x="19387" y="1563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Freeform 24"/>
          <xdr:cNvSpPr>
            <a:spLocks/>
          </xdr:cNvSpPr>
        </xdr:nvSpPr>
        <xdr:spPr>
          <a:xfrm>
            <a:off x="448" y="113"/>
            <a:ext cx="562" cy="449"/>
          </a:xfrm>
          <a:custGeom>
            <a:pathLst>
              <a:path h="21600" w="21600">
                <a:moveTo>
                  <a:pt x="10800" y="21600"/>
                </a:moveTo>
                <a:cubicBezTo>
                  <a:pt x="9232" y="19634"/>
                  <a:pt x="1698" y="14282"/>
                  <a:pt x="0" y="13845"/>
                </a:cubicBezTo>
                <a:cubicBezTo>
                  <a:pt x="196" y="10049"/>
                  <a:pt x="2352" y="3277"/>
                  <a:pt x="3506" y="1611"/>
                </a:cubicBezTo>
                <a:cubicBezTo>
                  <a:pt x="6532" y="218"/>
                  <a:pt x="14828" y="0"/>
                  <a:pt x="17964" y="1611"/>
                </a:cubicBezTo>
                <a:cubicBezTo>
                  <a:pt x="19118" y="3277"/>
                  <a:pt x="21426" y="10049"/>
                  <a:pt x="21600" y="13845"/>
                </a:cubicBezTo>
                <a:cubicBezTo>
                  <a:pt x="19967" y="14282"/>
                  <a:pt x="12368" y="19634"/>
                  <a:pt x="108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Freeform 25"/>
          <xdr:cNvSpPr>
            <a:spLocks/>
          </xdr:cNvSpPr>
        </xdr:nvSpPr>
        <xdr:spPr>
          <a:xfrm>
            <a:off x="395" y="86"/>
            <a:ext cx="144" cy="61"/>
          </a:xfrm>
          <a:custGeom>
            <a:pathLst>
              <a:path h="21600" w="21600">
                <a:moveTo>
                  <a:pt x="21600" y="21600"/>
                </a:moveTo>
                <a:cubicBezTo>
                  <a:pt x="18296" y="14938"/>
                  <a:pt x="3642" y="2221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9" name="Freeform 26"/>
          <xdr:cNvSpPr>
            <a:spLocks/>
          </xdr:cNvSpPr>
        </xdr:nvSpPr>
        <xdr:spPr>
          <a:xfrm>
            <a:off x="916" y="86"/>
            <a:ext cx="149" cy="61"/>
          </a:xfrm>
          <a:custGeom>
            <a:pathLst>
              <a:path h="21600" w="21600">
                <a:moveTo>
                  <a:pt x="0" y="21600"/>
                </a:moveTo>
                <a:cubicBezTo>
                  <a:pt x="3039" y="14938"/>
                  <a:pt x="18068" y="2221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Freeform 27"/>
          <xdr:cNvSpPr>
            <a:spLocks/>
          </xdr:cNvSpPr>
        </xdr:nvSpPr>
        <xdr:spPr>
          <a:xfrm>
            <a:off x="448" y="890"/>
            <a:ext cx="562" cy="449"/>
          </a:xfrm>
          <a:custGeom>
            <a:pathLst>
              <a:path h="21600" w="21600">
                <a:moveTo>
                  <a:pt x="10800" y="0"/>
                </a:moveTo>
                <a:cubicBezTo>
                  <a:pt x="9232" y="2021"/>
                  <a:pt x="1698" y="7264"/>
                  <a:pt x="0" y="7755"/>
                </a:cubicBezTo>
                <a:cubicBezTo>
                  <a:pt x="196" y="11578"/>
                  <a:pt x="2352" y="18323"/>
                  <a:pt x="3506" y="19934"/>
                </a:cubicBezTo>
                <a:cubicBezTo>
                  <a:pt x="6532" y="21436"/>
                  <a:pt x="14828" y="21600"/>
                  <a:pt x="17964" y="19934"/>
                </a:cubicBezTo>
                <a:cubicBezTo>
                  <a:pt x="19118" y="18323"/>
                  <a:pt x="21426" y="11578"/>
                  <a:pt x="21600" y="7755"/>
                </a:cubicBezTo>
                <a:cubicBezTo>
                  <a:pt x="19967" y="7264"/>
                  <a:pt x="12368" y="2021"/>
                  <a:pt x="108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Freeform 28"/>
          <xdr:cNvSpPr>
            <a:spLocks/>
          </xdr:cNvSpPr>
        </xdr:nvSpPr>
        <xdr:spPr>
          <a:xfrm>
            <a:off x="395" y="1304"/>
            <a:ext cx="144" cy="62"/>
          </a:xfrm>
          <a:custGeom>
            <a:pathLst>
              <a:path h="21600" w="21600">
                <a:moveTo>
                  <a:pt x="21600" y="0"/>
                </a:moveTo>
                <a:cubicBezTo>
                  <a:pt x="18296" y="6738"/>
                  <a:pt x="3642" y="1981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Freeform 29"/>
          <xdr:cNvSpPr>
            <a:spLocks/>
          </xdr:cNvSpPr>
        </xdr:nvSpPr>
        <xdr:spPr>
          <a:xfrm>
            <a:off x="916" y="1304"/>
            <a:ext cx="149" cy="62"/>
          </a:xfrm>
          <a:custGeom>
            <a:pathLst>
              <a:path h="21600" w="21600">
                <a:moveTo>
                  <a:pt x="0" y="0"/>
                </a:moveTo>
                <a:cubicBezTo>
                  <a:pt x="3039" y="6738"/>
                  <a:pt x="18068" y="1981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R57"/>
  <sheetViews>
    <sheetView view="pageBreakPreview" zoomScale="70" zoomScaleNormal="55" zoomScaleSheetLayoutView="70" zoomScalePageLayoutView="0" workbookViewId="0" topLeftCell="A1">
      <selection activeCell="L11" sqref="L11:AJ12"/>
    </sheetView>
  </sheetViews>
  <sheetFormatPr defaultColWidth="13.00390625" defaultRowHeight="13.5"/>
  <cols>
    <col min="1" max="1" width="4.50390625" style="2" customWidth="1"/>
    <col min="2" max="2" width="8.00390625" style="2" customWidth="1"/>
    <col min="3" max="3" width="12.625" style="2" customWidth="1"/>
    <col min="4" max="4" width="4.625" style="2" customWidth="1"/>
    <col min="5" max="5" width="1.625" style="2" customWidth="1"/>
    <col min="6" max="6" width="4.625" style="2" customWidth="1"/>
    <col min="7" max="7" width="12.625" style="2" customWidth="1"/>
    <col min="8" max="10" width="10.625" style="2" customWidth="1"/>
    <col min="11" max="11" width="1.37890625" style="2" customWidth="1"/>
    <col min="12" max="12" width="10.625" style="2" customWidth="1"/>
    <col min="13" max="27" width="3.625" style="2" customWidth="1"/>
    <col min="28" max="36" width="5.125" style="2" customWidth="1"/>
    <col min="37" max="37" width="2.625" style="2" customWidth="1"/>
    <col min="38" max="38" width="6.625" style="2" customWidth="1"/>
    <col min="39" max="39" width="13.00390625" style="2" customWidth="1"/>
    <col min="40" max="43" width="4.625" style="2" customWidth="1"/>
    <col min="44" max="16384" width="13.00390625" style="2" customWidth="1"/>
  </cols>
  <sheetData>
    <row r="1" ht="30" customHeight="1" thickBot="1">
      <c r="A1" s="5" t="e">
        <f>#REF!</f>
        <v>#REF!</v>
      </c>
    </row>
    <row r="2" spans="1:18" ht="30" customHeight="1" thickBot="1" thickTop="1">
      <c r="A2" s="1" t="s">
        <v>30</v>
      </c>
      <c r="H2" s="214" t="s">
        <v>45</v>
      </c>
      <c r="I2" s="215"/>
      <c r="J2" s="215"/>
      <c r="K2" s="215"/>
      <c r="L2" s="215"/>
      <c r="M2" s="215"/>
      <c r="N2" s="215"/>
      <c r="O2" s="215"/>
      <c r="P2" s="215"/>
      <c r="Q2" s="215"/>
      <c r="R2" s="216"/>
    </row>
    <row r="3" ht="12" customHeight="1" thickTop="1">
      <c r="K3" s="6"/>
    </row>
    <row r="4" spans="1:36" ht="27.75" customHeight="1" thickBot="1">
      <c r="A4" s="89" t="s">
        <v>7</v>
      </c>
      <c r="B4" s="90" t="s">
        <v>1</v>
      </c>
      <c r="C4" s="91" t="s">
        <v>10</v>
      </c>
      <c r="D4" s="197" t="e">
        <f>C7</f>
        <v>#REF!</v>
      </c>
      <c r="E4" s="197"/>
      <c r="F4" s="197"/>
      <c r="G4" s="92" t="e">
        <f>G7</f>
        <v>#REF!</v>
      </c>
      <c r="H4" s="93" t="s">
        <v>11</v>
      </c>
      <c r="I4" s="198" t="s">
        <v>32</v>
      </c>
      <c r="J4" s="199"/>
      <c r="K4" s="53"/>
      <c r="L4" s="185" t="s">
        <v>24</v>
      </c>
      <c r="M4" s="185"/>
      <c r="N4" s="185"/>
      <c r="O4" s="217" t="e">
        <f>AM7</f>
        <v>#REF!</v>
      </c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</row>
    <row r="5" spans="1:36" ht="31.5" thickBot="1" thickTop="1">
      <c r="A5" s="218" t="s">
        <v>8</v>
      </c>
      <c r="B5" s="219"/>
      <c r="C5" s="151" t="s">
        <v>25</v>
      </c>
      <c r="D5" s="152"/>
      <c r="E5" s="152"/>
      <c r="F5" s="152"/>
      <c r="G5" s="152"/>
      <c r="H5" s="94" t="s">
        <v>2</v>
      </c>
      <c r="I5" s="153" t="s">
        <v>3</v>
      </c>
      <c r="J5" s="154"/>
      <c r="K5" s="95"/>
      <c r="L5" s="175" t="s">
        <v>22</v>
      </c>
      <c r="M5" s="175"/>
      <c r="N5" s="175"/>
      <c r="O5" s="220" t="e">
        <f>AM6</f>
        <v>#REF!</v>
      </c>
      <c r="P5" s="221"/>
      <c r="Q5" s="221"/>
      <c r="R5" s="222"/>
      <c r="S5" s="179" t="s">
        <v>40</v>
      </c>
      <c r="T5" s="180"/>
      <c r="U5" s="180"/>
      <c r="V5" s="181">
        <f>AR7</f>
        <v>7</v>
      </c>
      <c r="W5" s="181"/>
      <c r="X5" s="182"/>
      <c r="Y5" s="183" t="s">
        <v>12</v>
      </c>
      <c r="Z5" s="183"/>
      <c r="AA5" s="183"/>
      <c r="AB5" s="183"/>
      <c r="AC5" s="184" t="e">
        <f>#REF!</f>
        <v>#REF!</v>
      </c>
      <c r="AD5" s="184"/>
      <c r="AE5" s="184"/>
      <c r="AF5" s="184"/>
      <c r="AG5" s="184"/>
      <c r="AH5" s="184"/>
      <c r="AI5" s="184"/>
      <c r="AJ5" s="184"/>
    </row>
    <row r="6" spans="1:44" ht="27.75" customHeight="1" thickTop="1">
      <c r="A6" s="7">
        <v>10</v>
      </c>
      <c r="B6" s="96">
        <v>0.4166666666666667</v>
      </c>
      <c r="C6" s="8" t="e">
        <f>AM9</f>
        <v>#REF!</v>
      </c>
      <c r="D6" s="9"/>
      <c r="E6" s="10" t="s">
        <v>23</v>
      </c>
      <c r="F6" s="8"/>
      <c r="G6" s="9" t="e">
        <f>AM10</f>
        <v>#REF!</v>
      </c>
      <c r="H6" s="11" t="e">
        <f>AM13</f>
        <v>#REF!</v>
      </c>
      <c r="I6" s="12" t="e">
        <f>AM11</f>
        <v>#REF!</v>
      </c>
      <c r="J6" s="13" t="e">
        <f>AM12</f>
        <v>#REF!</v>
      </c>
      <c r="K6" s="14"/>
      <c r="L6" s="15" t="s">
        <v>13</v>
      </c>
      <c r="M6" s="170" t="e">
        <f>L7</f>
        <v>#REF!</v>
      </c>
      <c r="N6" s="171"/>
      <c r="O6" s="172"/>
      <c r="P6" s="170" t="e">
        <f>L9</f>
        <v>#REF!</v>
      </c>
      <c r="Q6" s="171"/>
      <c r="R6" s="172"/>
      <c r="S6" s="170" t="e">
        <f>L11</f>
        <v>#REF!</v>
      </c>
      <c r="T6" s="171"/>
      <c r="U6" s="172"/>
      <c r="V6" s="170" t="e">
        <f>L13</f>
        <v>#REF!</v>
      </c>
      <c r="W6" s="171"/>
      <c r="X6" s="171"/>
      <c r="Y6" s="170" t="e">
        <f>L15</f>
        <v>#REF!</v>
      </c>
      <c r="Z6" s="171"/>
      <c r="AA6" s="171"/>
      <c r="AB6" s="19" t="s">
        <v>14</v>
      </c>
      <c r="AC6" s="20" t="s">
        <v>15</v>
      </c>
      <c r="AD6" s="21" t="s">
        <v>41</v>
      </c>
      <c r="AE6" s="22" t="s">
        <v>16</v>
      </c>
      <c r="AF6" s="23" t="s">
        <v>21</v>
      </c>
      <c r="AG6" s="24" t="s">
        <v>17</v>
      </c>
      <c r="AH6" s="25" t="s">
        <v>18</v>
      </c>
      <c r="AI6" s="26" t="s">
        <v>19</v>
      </c>
      <c r="AJ6" s="27" t="s">
        <v>20</v>
      </c>
      <c r="AL6" s="28" t="s">
        <v>22</v>
      </c>
      <c r="AM6" s="167" t="e">
        <f>#REF!</f>
        <v>#REF!</v>
      </c>
      <c r="AN6" s="168"/>
      <c r="AO6" s="168"/>
      <c r="AP6" s="168"/>
      <c r="AQ6" s="169"/>
      <c r="AR6" s="29" t="s">
        <v>40</v>
      </c>
    </row>
    <row r="7" spans="1:44" ht="27.75" customHeight="1" thickBot="1">
      <c r="A7" s="7" t="s">
        <v>4</v>
      </c>
      <c r="B7" s="97">
        <v>0.4479166666666667</v>
      </c>
      <c r="C7" s="30" t="e">
        <f>I6</f>
        <v>#REF!</v>
      </c>
      <c r="D7" s="31"/>
      <c r="E7" s="10" t="s">
        <v>23</v>
      </c>
      <c r="F7" s="30"/>
      <c r="G7" s="31" t="e">
        <f>J6</f>
        <v>#REF!</v>
      </c>
      <c r="H7" s="32" t="e">
        <f>AM10</f>
        <v>#REF!</v>
      </c>
      <c r="I7" s="33" t="e">
        <f>AM13</f>
        <v>#REF!</v>
      </c>
      <c r="J7" s="34" t="e">
        <f>AM9</f>
        <v>#REF!</v>
      </c>
      <c r="K7" s="14"/>
      <c r="L7" s="161" t="e">
        <f>AM9</f>
        <v>#REF!</v>
      </c>
      <c r="M7" s="35"/>
      <c r="N7" s="36"/>
      <c r="O7" s="37"/>
      <c r="P7" s="38">
        <f>IF(D6="","",D6)</f>
      </c>
      <c r="Q7" s="36" t="s">
        <v>23</v>
      </c>
      <c r="R7" s="39">
        <f>IF(F6="","",F6)</f>
      </c>
      <c r="S7" s="38">
        <f>IF(D12="","",D12)</f>
      </c>
      <c r="T7" s="36" t="s">
        <v>23</v>
      </c>
      <c r="U7" s="39">
        <f>IF(F12="","",F12)</f>
      </c>
      <c r="V7" s="38">
        <f>IF(F14="","",F14)</f>
      </c>
      <c r="W7" s="36" t="s">
        <v>23</v>
      </c>
      <c r="X7" s="39">
        <f>IF(D14="","",D14)</f>
      </c>
      <c r="Y7" s="38">
        <f>IF(F8="","",F8)</f>
      </c>
      <c r="Z7" s="36" t="s">
        <v>23</v>
      </c>
      <c r="AA7" s="39">
        <f>IF(D8="","",D8)</f>
      </c>
      <c r="AB7" s="163">
        <f>COUNTIF(M8:AA8,"○")</f>
        <v>0</v>
      </c>
      <c r="AC7" s="145">
        <f>COUNTIF(M8:AA8,"●")</f>
        <v>0</v>
      </c>
      <c r="AD7" s="145">
        <f>COUNTIF(N8:AB8,"△")</f>
        <v>0</v>
      </c>
      <c r="AE7" s="165">
        <f>AB7*3+AD7*1</f>
        <v>0</v>
      </c>
      <c r="AF7" s="155">
        <f>RANK(AE7,AE7:AE16)</f>
        <v>1</v>
      </c>
      <c r="AG7" s="157" t="e">
        <f>M7+P7+S7+V7+Y7</f>
        <v>#VALUE!</v>
      </c>
      <c r="AH7" s="159" t="e">
        <f>O7+R7+U7+X7+AA7</f>
        <v>#VALUE!</v>
      </c>
      <c r="AI7" s="147" t="e">
        <f>AG7-AH7</f>
        <v>#VALUE!</v>
      </c>
      <c r="AJ7" s="149">
        <v>4</v>
      </c>
      <c r="AL7" s="28" t="s">
        <v>0</v>
      </c>
      <c r="AM7" s="167" t="e">
        <f>#REF!</f>
        <v>#REF!</v>
      </c>
      <c r="AN7" s="168"/>
      <c r="AO7" s="168"/>
      <c r="AP7" s="168"/>
      <c r="AQ7" s="169"/>
      <c r="AR7" s="40">
        <v>7</v>
      </c>
    </row>
    <row r="8" spans="1:43" ht="27.75" customHeight="1">
      <c r="A8" s="7">
        <v>14</v>
      </c>
      <c r="B8" s="97">
        <v>0.4791666666666667</v>
      </c>
      <c r="C8" s="30" t="e">
        <f>I7</f>
        <v>#REF!</v>
      </c>
      <c r="D8" s="31"/>
      <c r="E8" s="10" t="s">
        <v>23</v>
      </c>
      <c r="F8" s="30"/>
      <c r="G8" s="31" t="e">
        <f>J7</f>
        <v>#REF!</v>
      </c>
      <c r="H8" s="32" t="e">
        <f>AM12</f>
        <v>#REF!</v>
      </c>
      <c r="I8" s="33" t="e">
        <f>AM10</f>
        <v>#REF!</v>
      </c>
      <c r="J8" s="34" t="e">
        <f>AM11</f>
        <v>#REF!</v>
      </c>
      <c r="K8" s="14"/>
      <c r="L8" s="162"/>
      <c r="M8" s="16"/>
      <c r="N8" s="17"/>
      <c r="O8" s="18"/>
      <c r="P8" s="16"/>
      <c r="Q8" s="17" t="str">
        <f>IF(P7="","未入力",IF(P7=R7,"△",IF(P7&gt;R7,"○","●")))</f>
        <v>未入力</v>
      </c>
      <c r="R8" s="18"/>
      <c r="S8" s="16"/>
      <c r="T8" s="17" t="str">
        <f>IF(S7="","未入力",IF(S7=U7,"△",IF(S7&gt;U7,"○","●")))</f>
        <v>未入力</v>
      </c>
      <c r="U8" s="18"/>
      <c r="V8" s="16"/>
      <c r="W8" s="17" t="str">
        <f>IF(V7="","未入力",IF(V7=X7,"△",IF(V7&gt;X7,"○","●")))</f>
        <v>未入力</v>
      </c>
      <c r="X8" s="17"/>
      <c r="Y8" s="16"/>
      <c r="Z8" s="17" t="str">
        <f>IF(Y7="","未入力",IF(Y7=AA7,"△",IF(Y7&gt;AA7,"○","●")))</f>
        <v>未入力</v>
      </c>
      <c r="AA8" s="17"/>
      <c r="AB8" s="164"/>
      <c r="AC8" s="146"/>
      <c r="AD8" s="146"/>
      <c r="AE8" s="166"/>
      <c r="AF8" s="156"/>
      <c r="AG8" s="158"/>
      <c r="AH8" s="160"/>
      <c r="AI8" s="148"/>
      <c r="AJ8" s="150"/>
      <c r="AL8" s="28" t="s">
        <v>29</v>
      </c>
      <c r="AM8" s="4" t="s">
        <v>28</v>
      </c>
      <c r="AN8" s="41" t="s">
        <v>26</v>
      </c>
      <c r="AO8" s="28" t="s">
        <v>27</v>
      </c>
      <c r="AP8" s="42" t="s">
        <v>2</v>
      </c>
      <c r="AQ8" s="42" t="s">
        <v>3</v>
      </c>
    </row>
    <row r="9" spans="1:43" ht="27.75" customHeight="1">
      <c r="A9" s="7" t="s">
        <v>5</v>
      </c>
      <c r="B9" s="97">
        <v>0.5104166666666666</v>
      </c>
      <c r="C9" s="30" t="e">
        <f>I8</f>
        <v>#REF!</v>
      </c>
      <c r="D9" s="31"/>
      <c r="E9" s="10" t="s">
        <v>23</v>
      </c>
      <c r="F9" s="30"/>
      <c r="G9" s="31" t="e">
        <f>J8</f>
        <v>#REF!</v>
      </c>
      <c r="H9" s="32" t="e">
        <f>AM9</f>
        <v>#REF!</v>
      </c>
      <c r="I9" s="33" t="e">
        <f>AM12</f>
        <v>#REF!</v>
      </c>
      <c r="J9" s="34" t="e">
        <f>AM13</f>
        <v>#REF!</v>
      </c>
      <c r="K9" s="14"/>
      <c r="L9" s="161" t="e">
        <f>AM10</f>
        <v>#REF!</v>
      </c>
      <c r="M9" s="35">
        <f>R7</f>
      </c>
      <c r="N9" s="36" t="s">
        <v>23</v>
      </c>
      <c r="O9" s="37">
        <f>P7</f>
      </c>
      <c r="P9" s="35"/>
      <c r="Q9" s="36"/>
      <c r="R9" s="37"/>
      <c r="S9" s="38">
        <f>IF(D9="","",D9)</f>
      </c>
      <c r="T9" s="36" t="s">
        <v>23</v>
      </c>
      <c r="U9" s="39">
        <f>IF(F9="","",F9)</f>
      </c>
      <c r="V9" s="38">
        <f>IF(D16="","",D16)</f>
      </c>
      <c r="W9" s="36" t="s">
        <v>23</v>
      </c>
      <c r="X9" s="39">
        <f>IF(F16="","",F16)</f>
      </c>
      <c r="Y9" s="38">
        <f>IF(D13="","",D13)</f>
      </c>
      <c r="Z9" s="36" t="s">
        <v>23</v>
      </c>
      <c r="AA9" s="39">
        <f>IF(F13="","",F13)</f>
      </c>
      <c r="AB9" s="163">
        <f>COUNTIF(M10:AA10,"○")</f>
        <v>0</v>
      </c>
      <c r="AC9" s="145">
        <f>COUNTIF(M10:AA10,"●")</f>
        <v>0</v>
      </c>
      <c r="AD9" s="145">
        <f>COUNTIF(N10:AB10,"△")</f>
        <v>0</v>
      </c>
      <c r="AE9" s="165">
        <f>AB9*3+AD9*1</f>
        <v>0</v>
      </c>
      <c r="AF9" s="155">
        <f>RANK(AE9,AE7:AE16)</f>
        <v>1</v>
      </c>
      <c r="AG9" s="157" t="e">
        <f>M9+P9+S9+V9+Y9</f>
        <v>#VALUE!</v>
      </c>
      <c r="AH9" s="159" t="e">
        <f>O9+R9+U9+X9+AA9</f>
        <v>#VALUE!</v>
      </c>
      <c r="AI9" s="147" t="e">
        <f>AG9-AH9</f>
        <v>#VALUE!</v>
      </c>
      <c r="AJ9" s="149">
        <v>5</v>
      </c>
      <c r="AL9" s="28">
        <v>1</v>
      </c>
      <c r="AM9" s="43" t="e">
        <f>#REF!</f>
        <v>#REF!</v>
      </c>
      <c r="AN9" s="41">
        <f>COUNTIF($C$6:$G$10,AM9)+COUNTIF($C$12:$G$16,AM9)</f>
        <v>20</v>
      </c>
      <c r="AO9" s="28">
        <f>COUNTIF($C$4:$J$4,$AM$9)+COUNTIF($C$11:$J$11,$AM$9)</f>
        <v>4</v>
      </c>
      <c r="AP9" s="28">
        <f>COUNTIF($H$6:$H$10,$AM9)+COUNTIF($H$12:$H$16,$AM9)</f>
        <v>10</v>
      </c>
      <c r="AQ9" s="28">
        <f>COUNTIF($I$6:$J$10,$AM9)+COUNTIF($I$12:$J$16,$AM9)</f>
        <v>20</v>
      </c>
    </row>
    <row r="10" spans="1:43" ht="27.75" customHeight="1" thickBot="1">
      <c r="A10" s="7" t="s">
        <v>6</v>
      </c>
      <c r="B10" s="98">
        <v>0.5416666666666666</v>
      </c>
      <c r="C10" s="44" t="e">
        <f>I9</f>
        <v>#REF!</v>
      </c>
      <c r="D10" s="45"/>
      <c r="E10" s="46" t="s">
        <v>23</v>
      </c>
      <c r="F10" s="44"/>
      <c r="G10" s="45" t="e">
        <f>J9</f>
        <v>#REF!</v>
      </c>
      <c r="H10" s="47" t="e">
        <f>AM11</f>
        <v>#REF!</v>
      </c>
      <c r="I10" s="48" t="e">
        <f>AM9</f>
        <v>#REF!</v>
      </c>
      <c r="J10" s="49" t="e">
        <f>AM10</f>
        <v>#REF!</v>
      </c>
      <c r="K10" s="14"/>
      <c r="L10" s="162"/>
      <c r="M10" s="16"/>
      <c r="N10" s="17" t="str">
        <f>IF(M9="","未入力",IF(M9=O9,"△",IF(M9&gt;O9,"○","●")))</f>
        <v>未入力</v>
      </c>
      <c r="O10" s="18"/>
      <c r="P10" s="16"/>
      <c r="Q10" s="17"/>
      <c r="R10" s="18"/>
      <c r="S10" s="16"/>
      <c r="T10" s="17" t="str">
        <f>IF(S9="","未入力",IF(S9=U9,"△",IF(S9&gt;U9,"○","●")))</f>
        <v>未入力</v>
      </c>
      <c r="U10" s="18"/>
      <c r="V10" s="16"/>
      <c r="W10" s="17" t="str">
        <f>IF(V9="","未入力",IF(V9=X9,"△",IF(V9&gt;X9,"○","●")))</f>
        <v>未入力</v>
      </c>
      <c r="X10" s="17"/>
      <c r="Y10" s="16"/>
      <c r="Z10" s="17" t="str">
        <f>IF(Y9="","未入力",IF(Y9=AA9,"△",IF(Y9&gt;AA9,"○","●")))</f>
        <v>未入力</v>
      </c>
      <c r="AA10" s="17"/>
      <c r="AB10" s="164"/>
      <c r="AC10" s="146"/>
      <c r="AD10" s="146"/>
      <c r="AE10" s="166"/>
      <c r="AF10" s="156"/>
      <c r="AG10" s="158"/>
      <c r="AH10" s="160"/>
      <c r="AI10" s="148"/>
      <c r="AJ10" s="150"/>
      <c r="AL10" s="28">
        <v>2</v>
      </c>
      <c r="AM10" s="43" t="e">
        <f>#REF!</f>
        <v>#REF!</v>
      </c>
      <c r="AN10" s="41">
        <f>COUNTIF($C$6:$G$10,AM10)+COUNTIF($C$12:$G$16,AM10)</f>
        <v>20</v>
      </c>
      <c r="AO10" s="28">
        <f>COUNTIF($C$4:$J$4,$AM$10)+COUNTIF($C$11:$J$11,$AM$10)</f>
        <v>4</v>
      </c>
      <c r="AP10" s="28">
        <f>COUNTIF($H$6:$H$10,$AM10)+COUNTIF($H$12:$H$16,$AM10)</f>
        <v>10</v>
      </c>
      <c r="AQ10" s="28">
        <f>COUNTIF($I$6:$J$10,$AM10)+COUNTIF($I$12:$J$16,$AM10)</f>
        <v>20</v>
      </c>
    </row>
    <row r="11" spans="1:43" ht="27.75" customHeight="1" thickBot="1" thickTop="1">
      <c r="A11" s="212" t="s">
        <v>9</v>
      </c>
      <c r="B11" s="213"/>
      <c r="C11" s="50" t="s">
        <v>10</v>
      </c>
      <c r="D11" s="203" t="e">
        <f>C13</f>
        <v>#REF!</v>
      </c>
      <c r="E11" s="203"/>
      <c r="F11" s="203"/>
      <c r="G11" s="51" t="e">
        <f>G13</f>
        <v>#REF!</v>
      </c>
      <c r="H11" s="52" t="s">
        <v>11</v>
      </c>
      <c r="I11" s="204" t="s">
        <v>32</v>
      </c>
      <c r="J11" s="205"/>
      <c r="K11" s="53"/>
      <c r="L11" s="161" t="e">
        <f>AM11</f>
        <v>#REF!</v>
      </c>
      <c r="M11" s="35">
        <f>U7</f>
      </c>
      <c r="N11" s="36" t="s">
        <v>23</v>
      </c>
      <c r="O11" s="37">
        <f>S7</f>
      </c>
      <c r="P11" s="35">
        <f>U9</f>
      </c>
      <c r="Q11" s="36" t="s">
        <v>23</v>
      </c>
      <c r="R11" s="37">
        <f>S9</f>
      </c>
      <c r="S11" s="35"/>
      <c r="T11" s="36"/>
      <c r="U11" s="37"/>
      <c r="V11" s="38">
        <f>IF(D7="","",D7)</f>
      </c>
      <c r="W11" s="36" t="s">
        <v>23</v>
      </c>
      <c r="X11" s="39">
        <f>IF(F7="","",F7)</f>
      </c>
      <c r="Y11" s="38">
        <f>IF(D15="","",D15)</f>
      </c>
      <c r="Z11" s="36" t="s">
        <v>23</v>
      </c>
      <c r="AA11" s="39">
        <f>IF(F15="","",F15)</f>
      </c>
      <c r="AB11" s="163">
        <f>COUNTIF(M12:AA12,"○")</f>
        <v>0</v>
      </c>
      <c r="AC11" s="145">
        <f>COUNTIF(M12:AA12,"●")</f>
        <v>0</v>
      </c>
      <c r="AD11" s="145">
        <f>COUNTIF(N12:AB12,"△")</f>
        <v>0</v>
      </c>
      <c r="AE11" s="165">
        <f>AB11*3+AD11*1</f>
        <v>0</v>
      </c>
      <c r="AF11" s="155">
        <f>RANK(AE11,AE7:AE16)</f>
        <v>1</v>
      </c>
      <c r="AG11" s="157" t="e">
        <f>M11+P11+S11+V11+Y11</f>
        <v>#VALUE!</v>
      </c>
      <c r="AH11" s="159" t="e">
        <f>O11+R11+U11+X11+AA11</f>
        <v>#VALUE!</v>
      </c>
      <c r="AI11" s="147" t="e">
        <f>AG11-AH11</f>
        <v>#VALUE!</v>
      </c>
      <c r="AJ11" s="149">
        <v>1</v>
      </c>
      <c r="AL11" s="28">
        <v>3</v>
      </c>
      <c r="AM11" s="43" t="e">
        <f>#REF!</f>
        <v>#REF!</v>
      </c>
      <c r="AN11" s="41">
        <f>COUNTIF($C$6:$G$10,AM11)+COUNTIF($C$12:$G$16,AM11)</f>
        <v>20</v>
      </c>
      <c r="AO11" s="28">
        <f>COUNTIF($C$4:$J$4,$AM$11)+COUNTIF($C$11:$J$11,$AM$11)</f>
        <v>4</v>
      </c>
      <c r="AP11" s="28">
        <f>COUNTIF($H$6:$H$10,$AM11)+COUNTIF($H$12:$H$16,$AM11)</f>
        <v>10</v>
      </c>
      <c r="AQ11" s="28">
        <f>COUNTIF($I$6:$J$10,$AM11)+COUNTIF($I$12:$J$16,$AM11)</f>
        <v>20</v>
      </c>
    </row>
    <row r="12" spans="1:43" ht="27.75" customHeight="1" thickTop="1">
      <c r="A12" s="7">
        <v>10</v>
      </c>
      <c r="B12" s="96">
        <v>0.4166666666666667</v>
      </c>
      <c r="C12" s="54" t="e">
        <f>AM9</f>
        <v>#REF!</v>
      </c>
      <c r="D12" s="55"/>
      <c r="E12" s="68" t="s">
        <v>23</v>
      </c>
      <c r="F12" s="54"/>
      <c r="G12" s="55" t="e">
        <f>AM11</f>
        <v>#REF!</v>
      </c>
      <c r="H12" s="56" t="e">
        <f>AM12</f>
        <v>#REF!</v>
      </c>
      <c r="I12" s="57" t="e">
        <f>AM10</f>
        <v>#REF!</v>
      </c>
      <c r="J12" s="58" t="e">
        <f>AM13</f>
        <v>#REF!</v>
      </c>
      <c r="K12" s="14"/>
      <c r="L12" s="162"/>
      <c r="M12" s="16"/>
      <c r="N12" s="17" t="str">
        <f>IF(M11="","未入力",IF(M11=O11,"△",IF(M11&gt;O11,"○","●")))</f>
        <v>未入力</v>
      </c>
      <c r="O12" s="18"/>
      <c r="P12" s="16"/>
      <c r="Q12" s="17" t="str">
        <f>IF(P11="","未入力",IF(P11=R11,"△",IF(P11&gt;R11,"○","●")))</f>
        <v>未入力</v>
      </c>
      <c r="R12" s="18"/>
      <c r="S12" s="16"/>
      <c r="T12" s="17"/>
      <c r="U12" s="18"/>
      <c r="V12" s="16"/>
      <c r="W12" s="17" t="str">
        <f>IF(V11="","未入力",IF(V11=X11,"△",IF(V11&gt;X11,"○","●")))</f>
        <v>未入力</v>
      </c>
      <c r="X12" s="17"/>
      <c r="Y12" s="16"/>
      <c r="Z12" s="17" t="str">
        <f>IF(Y11="","未入力",IF(Y11=AA11,"△",IF(Y11&gt;AA11,"○","●")))</f>
        <v>未入力</v>
      </c>
      <c r="AA12" s="17"/>
      <c r="AB12" s="164"/>
      <c r="AC12" s="146"/>
      <c r="AD12" s="146"/>
      <c r="AE12" s="166"/>
      <c r="AF12" s="156"/>
      <c r="AG12" s="158"/>
      <c r="AH12" s="160"/>
      <c r="AI12" s="148"/>
      <c r="AJ12" s="150"/>
      <c r="AL12" s="28">
        <v>4</v>
      </c>
      <c r="AM12" s="43" t="e">
        <f>#REF!</f>
        <v>#REF!</v>
      </c>
      <c r="AN12" s="41">
        <f>COUNTIF($C$6:$G$10,AM12)+COUNTIF($C$12:$G$16,AM12)</f>
        <v>20</v>
      </c>
      <c r="AO12" s="28">
        <f>COUNTIF($C$4:$J$4,$AM$12)+COUNTIF($C$11:$J$11,$AM$12)</f>
        <v>4</v>
      </c>
      <c r="AP12" s="28">
        <f>COUNTIF($H$6:$H$10,$AM12)+COUNTIF($H$12:$H$16,$AM12)</f>
        <v>10</v>
      </c>
      <c r="AQ12" s="28">
        <f>COUNTIF($I$6:$J$10,$AM12)+COUNTIF($I$12:$J$16,$AM12)</f>
        <v>20</v>
      </c>
    </row>
    <row r="13" spans="1:43" ht="27.75" customHeight="1">
      <c r="A13" s="7" t="s">
        <v>4</v>
      </c>
      <c r="B13" s="97">
        <v>0.4479166666666667</v>
      </c>
      <c r="C13" s="30" t="e">
        <f>I12</f>
        <v>#REF!</v>
      </c>
      <c r="D13" s="31"/>
      <c r="E13" s="10" t="s">
        <v>23</v>
      </c>
      <c r="F13" s="30"/>
      <c r="G13" s="31" t="e">
        <f>J12</f>
        <v>#REF!</v>
      </c>
      <c r="H13" s="32" t="e">
        <f>AM11</f>
        <v>#REF!</v>
      </c>
      <c r="I13" s="33" t="e">
        <f>AM12</f>
        <v>#REF!</v>
      </c>
      <c r="J13" s="34" t="e">
        <f>AM9</f>
        <v>#REF!</v>
      </c>
      <c r="K13" s="14"/>
      <c r="L13" s="161" t="e">
        <f>AM12</f>
        <v>#REF!</v>
      </c>
      <c r="M13" s="35">
        <f>X7</f>
      </c>
      <c r="N13" s="36" t="s">
        <v>23</v>
      </c>
      <c r="O13" s="37">
        <f>V7</f>
      </c>
      <c r="P13" s="35">
        <f>X9</f>
      </c>
      <c r="Q13" s="36" t="s">
        <v>23</v>
      </c>
      <c r="R13" s="37">
        <f>V9</f>
      </c>
      <c r="S13" s="35">
        <f>X11</f>
      </c>
      <c r="T13" s="36" t="s">
        <v>23</v>
      </c>
      <c r="U13" s="37">
        <f>V11</f>
      </c>
      <c r="V13" s="35"/>
      <c r="W13" s="36"/>
      <c r="X13" s="36"/>
      <c r="Y13" s="38">
        <f>IF(D10="","",D10)</f>
      </c>
      <c r="Z13" s="36" t="s">
        <v>23</v>
      </c>
      <c r="AA13" s="39">
        <f>IF(F10="","",F10)</f>
      </c>
      <c r="AB13" s="163">
        <f>COUNTIF(M14:AA14,"○")</f>
        <v>0</v>
      </c>
      <c r="AC13" s="145">
        <f>COUNTIF(M14:AA14,"●")</f>
        <v>0</v>
      </c>
      <c r="AD13" s="145">
        <f>COUNTIF(N14:AB14,"△")</f>
        <v>0</v>
      </c>
      <c r="AE13" s="165">
        <f>AB13*3+AD13*1</f>
        <v>0</v>
      </c>
      <c r="AF13" s="155">
        <f>RANK(AE13,AE7:AE16)</f>
        <v>1</v>
      </c>
      <c r="AG13" s="157" t="e">
        <f>M13+P13+S13+V13+Y13</f>
        <v>#VALUE!</v>
      </c>
      <c r="AH13" s="159" t="e">
        <f>O13+R13+U13+X13+AA13</f>
        <v>#VALUE!</v>
      </c>
      <c r="AI13" s="147" t="e">
        <f>AG13-AH13</f>
        <v>#VALUE!</v>
      </c>
      <c r="AJ13" s="149">
        <v>2</v>
      </c>
      <c r="AL13" s="28">
        <v>5</v>
      </c>
      <c r="AM13" s="43" t="e">
        <f>#REF!</f>
        <v>#REF!</v>
      </c>
      <c r="AN13" s="41">
        <f>COUNTIF($C$6:$G$10,AM13)+COUNTIF($C$12:$G$16,AM13)</f>
        <v>20</v>
      </c>
      <c r="AO13" s="28">
        <f>COUNTIF($C$4:$J$4,$AM$13)+COUNTIF($C$11:$J$11,$AM$13)</f>
        <v>4</v>
      </c>
      <c r="AP13" s="28">
        <f>COUNTIF($H$6:$H$10,$AM13)+COUNTIF($H$12:$H$16,$AM13)</f>
        <v>10</v>
      </c>
      <c r="AQ13" s="28">
        <f>COUNTIF($I$6:$J$10,$AM13)+COUNTIF($I$12:$J$16,$AM13)</f>
        <v>20</v>
      </c>
    </row>
    <row r="14" spans="1:38" ht="27.75" customHeight="1">
      <c r="A14" s="7">
        <v>15</v>
      </c>
      <c r="B14" s="97">
        <v>0.4791666666666667</v>
      </c>
      <c r="C14" s="30" t="e">
        <f>I13</f>
        <v>#REF!</v>
      </c>
      <c r="D14" s="31"/>
      <c r="E14" s="10" t="s">
        <v>23</v>
      </c>
      <c r="F14" s="30"/>
      <c r="G14" s="31" t="e">
        <f>J13</f>
        <v>#REF!</v>
      </c>
      <c r="H14" s="32" t="e">
        <f>AM10</f>
        <v>#REF!</v>
      </c>
      <c r="I14" s="33" t="e">
        <f>AM11</f>
        <v>#REF!</v>
      </c>
      <c r="J14" s="34" t="e">
        <f>AM13</f>
        <v>#REF!</v>
      </c>
      <c r="K14" s="14"/>
      <c r="L14" s="162"/>
      <c r="M14" s="16"/>
      <c r="N14" s="17" t="str">
        <f>IF(M13="","未入力",IF(M13=O13,"△",IF(M13&gt;O13,"○","●")))</f>
        <v>未入力</v>
      </c>
      <c r="O14" s="18"/>
      <c r="P14" s="16"/>
      <c r="Q14" s="17" t="str">
        <f>IF(P13="","未入力",IF(P13=R13,"△",IF(P13&gt;R13,"○","●")))</f>
        <v>未入力</v>
      </c>
      <c r="R14" s="18"/>
      <c r="S14" s="16"/>
      <c r="T14" s="17" t="str">
        <f>IF(S13="","未入力",IF(S13=U13,"△",IF(S13&gt;U13,"○","●")))</f>
        <v>未入力</v>
      </c>
      <c r="U14" s="18"/>
      <c r="V14" s="16"/>
      <c r="W14" s="17"/>
      <c r="X14" s="17"/>
      <c r="Y14" s="16"/>
      <c r="Z14" s="17" t="str">
        <f>IF(Y13="","未入力",IF(Y13=AA13,"△",IF(Y13&gt;AA13,"○","●")))</f>
        <v>未入力</v>
      </c>
      <c r="AA14" s="17"/>
      <c r="AB14" s="164"/>
      <c r="AC14" s="146"/>
      <c r="AD14" s="146"/>
      <c r="AE14" s="166"/>
      <c r="AF14" s="156"/>
      <c r="AG14" s="158"/>
      <c r="AH14" s="160"/>
      <c r="AI14" s="148"/>
      <c r="AJ14" s="150"/>
      <c r="AL14" s="59" t="s">
        <v>33</v>
      </c>
    </row>
    <row r="15" spans="1:38" ht="27.75" customHeight="1">
      <c r="A15" s="7" t="s">
        <v>5</v>
      </c>
      <c r="B15" s="97">
        <v>0.5104166666666666</v>
      </c>
      <c r="C15" s="30" t="e">
        <f>I14</f>
        <v>#REF!</v>
      </c>
      <c r="D15" s="31"/>
      <c r="E15" s="10" t="s">
        <v>23</v>
      </c>
      <c r="F15" s="30"/>
      <c r="G15" s="31" t="e">
        <f>J14</f>
        <v>#REF!</v>
      </c>
      <c r="H15" s="32" t="e">
        <f>AM9</f>
        <v>#REF!</v>
      </c>
      <c r="I15" s="33" t="e">
        <f>AM10</f>
        <v>#REF!</v>
      </c>
      <c r="J15" s="34" t="e">
        <f>AM12</f>
        <v>#REF!</v>
      </c>
      <c r="K15" s="14"/>
      <c r="L15" s="161" t="e">
        <f>AM13</f>
        <v>#REF!</v>
      </c>
      <c r="M15" s="35">
        <f>AA7</f>
      </c>
      <c r="N15" s="36" t="s">
        <v>23</v>
      </c>
      <c r="O15" s="37">
        <f>Y7</f>
      </c>
      <c r="P15" s="35">
        <f>AA9</f>
      </c>
      <c r="Q15" s="36" t="s">
        <v>23</v>
      </c>
      <c r="R15" s="37">
        <f>Y9</f>
      </c>
      <c r="S15" s="35">
        <f>AA11</f>
      </c>
      <c r="T15" s="36" t="s">
        <v>23</v>
      </c>
      <c r="U15" s="37">
        <f>Y11</f>
      </c>
      <c r="V15" s="35">
        <f>AA13</f>
      </c>
      <c r="W15" s="36" t="s">
        <v>23</v>
      </c>
      <c r="X15" s="36">
        <f>Y13</f>
      </c>
      <c r="Y15" s="35"/>
      <c r="Z15" s="36"/>
      <c r="AA15" s="36"/>
      <c r="AB15" s="163">
        <f>COUNTIF(M16:AA16,"○")</f>
        <v>0</v>
      </c>
      <c r="AC15" s="145">
        <f>COUNTIF(M16:AA16,"●")</f>
        <v>0</v>
      </c>
      <c r="AD15" s="145">
        <f>COUNTIF(N16:AB16,"△")</f>
        <v>0</v>
      </c>
      <c r="AE15" s="165">
        <f>AB15*3+AD15*1</f>
        <v>0</v>
      </c>
      <c r="AF15" s="155">
        <f>RANK(AE15,AE7:AE16)</f>
        <v>1</v>
      </c>
      <c r="AG15" s="157" t="e">
        <f>M15+P15+S15+V15+Y15</f>
        <v>#VALUE!</v>
      </c>
      <c r="AH15" s="159" t="e">
        <f>O15+R15+U15+X15+AA15</f>
        <v>#VALUE!</v>
      </c>
      <c r="AI15" s="147" t="e">
        <f>AG15-AH15</f>
        <v>#VALUE!</v>
      </c>
      <c r="AJ15" s="149">
        <v>3</v>
      </c>
      <c r="AL15" s="2" t="s">
        <v>46</v>
      </c>
    </row>
    <row r="16" spans="1:36" ht="27.75" customHeight="1">
      <c r="A16" s="60" t="s">
        <v>31</v>
      </c>
      <c r="B16" s="99">
        <v>0.5416666666666666</v>
      </c>
      <c r="C16" s="61" t="e">
        <f>I15</f>
        <v>#REF!</v>
      </c>
      <c r="D16" s="62"/>
      <c r="E16" s="63" t="s">
        <v>23</v>
      </c>
      <c r="F16" s="61"/>
      <c r="G16" s="62" t="e">
        <f>J15</f>
        <v>#REF!</v>
      </c>
      <c r="H16" s="64" t="e">
        <f>AM13</f>
        <v>#REF!</v>
      </c>
      <c r="I16" s="65" t="e">
        <f>AM9</f>
        <v>#REF!</v>
      </c>
      <c r="J16" s="66" t="e">
        <f>AM11</f>
        <v>#REF!</v>
      </c>
      <c r="K16" s="14"/>
      <c r="L16" s="162"/>
      <c r="M16" s="16"/>
      <c r="N16" s="17" t="str">
        <f>IF(M15="","未入力",IF(M15=O15,"△",IF(M15&gt;O15,"○","●")))</f>
        <v>未入力</v>
      </c>
      <c r="O16" s="18"/>
      <c r="P16" s="16"/>
      <c r="Q16" s="17" t="str">
        <f>IF(P15="","未入力",IF(P15=R15,"△",IF(P15&gt;R15,"○","●")))</f>
        <v>未入力</v>
      </c>
      <c r="R16" s="18"/>
      <c r="S16" s="16"/>
      <c r="T16" s="17" t="str">
        <f>IF(S15="","未入力",IF(S15=U15,"△",IF(S15&gt;U15,"○","●")))</f>
        <v>未入力</v>
      </c>
      <c r="U16" s="18"/>
      <c r="V16" s="16"/>
      <c r="W16" s="17" t="str">
        <f>IF(V15="","未入力",IF(V15=X15,"△",IF(V15&gt;X15,"○","●")))</f>
        <v>未入力</v>
      </c>
      <c r="X16" s="17"/>
      <c r="Y16" s="16"/>
      <c r="Z16" s="17"/>
      <c r="AA16" s="17"/>
      <c r="AB16" s="164"/>
      <c r="AC16" s="146"/>
      <c r="AD16" s="146"/>
      <c r="AE16" s="166"/>
      <c r="AF16" s="156"/>
      <c r="AG16" s="158"/>
      <c r="AH16" s="160"/>
      <c r="AI16" s="148"/>
      <c r="AJ16" s="150"/>
    </row>
    <row r="17" spans="1:36" ht="27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27.75" customHeight="1" thickBot="1">
      <c r="A18" s="89" t="s">
        <v>7</v>
      </c>
      <c r="B18" s="90" t="s">
        <v>1</v>
      </c>
      <c r="C18" s="91" t="s">
        <v>10</v>
      </c>
      <c r="D18" s="197" t="e">
        <f>C21</f>
        <v>#REF!</v>
      </c>
      <c r="E18" s="197"/>
      <c r="F18" s="197"/>
      <c r="G18" s="92" t="e">
        <f>G21</f>
        <v>#REF!</v>
      </c>
      <c r="H18" s="93" t="s">
        <v>11</v>
      </c>
      <c r="I18" s="198" t="s">
        <v>32</v>
      </c>
      <c r="J18" s="199"/>
      <c r="K18" s="53"/>
      <c r="L18" s="185" t="s">
        <v>24</v>
      </c>
      <c r="M18" s="185"/>
      <c r="N18" s="185"/>
      <c r="O18" s="211" t="e">
        <f>AM21</f>
        <v>#REF!</v>
      </c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</row>
    <row r="19" spans="1:36" ht="31.5" thickBot="1" thickTop="1">
      <c r="A19" s="206" t="s">
        <v>8</v>
      </c>
      <c r="B19" s="207"/>
      <c r="C19" s="151" t="s">
        <v>25</v>
      </c>
      <c r="D19" s="152"/>
      <c r="E19" s="152"/>
      <c r="F19" s="152"/>
      <c r="G19" s="152"/>
      <c r="H19" s="94" t="s">
        <v>2</v>
      </c>
      <c r="I19" s="153" t="s">
        <v>3</v>
      </c>
      <c r="J19" s="154"/>
      <c r="K19" s="95"/>
      <c r="L19" s="175" t="s">
        <v>22</v>
      </c>
      <c r="M19" s="175"/>
      <c r="N19" s="175"/>
      <c r="O19" s="208" t="e">
        <f>AM20</f>
        <v>#REF!</v>
      </c>
      <c r="P19" s="209"/>
      <c r="Q19" s="209"/>
      <c r="R19" s="210"/>
      <c r="S19" s="179" t="s">
        <v>40</v>
      </c>
      <c r="T19" s="180"/>
      <c r="U19" s="180"/>
      <c r="V19" s="181">
        <f>AR21</f>
        <v>7</v>
      </c>
      <c r="W19" s="181"/>
      <c r="X19" s="182"/>
      <c r="Y19" s="183" t="s">
        <v>12</v>
      </c>
      <c r="Z19" s="183"/>
      <c r="AA19" s="183"/>
      <c r="AB19" s="183"/>
      <c r="AC19" s="184" t="e">
        <f>#REF!</f>
        <v>#REF!</v>
      </c>
      <c r="AD19" s="184"/>
      <c r="AE19" s="184"/>
      <c r="AF19" s="184"/>
      <c r="AG19" s="184"/>
      <c r="AH19" s="184"/>
      <c r="AI19" s="184"/>
      <c r="AJ19" s="184"/>
    </row>
    <row r="20" spans="1:44" ht="27.75" customHeight="1" thickTop="1">
      <c r="A20" s="67">
        <v>10</v>
      </c>
      <c r="B20" s="96">
        <v>0.4166666666666667</v>
      </c>
      <c r="C20" s="8" t="e">
        <f>AM23</f>
        <v>#REF!</v>
      </c>
      <c r="D20" s="9"/>
      <c r="E20" s="10" t="s">
        <v>23</v>
      </c>
      <c r="F20" s="8"/>
      <c r="G20" s="9" t="e">
        <f>AM24</f>
        <v>#REF!</v>
      </c>
      <c r="H20" s="11" t="e">
        <f>AM27</f>
        <v>#REF!</v>
      </c>
      <c r="I20" s="12" t="e">
        <f>AM25</f>
        <v>#REF!</v>
      </c>
      <c r="J20" s="13" t="e">
        <f>AM26</f>
        <v>#REF!</v>
      </c>
      <c r="K20" s="14"/>
      <c r="L20" s="15" t="s">
        <v>13</v>
      </c>
      <c r="M20" s="170" t="e">
        <f>L21</f>
        <v>#REF!</v>
      </c>
      <c r="N20" s="171"/>
      <c r="O20" s="172"/>
      <c r="P20" s="170" t="e">
        <f>L23</f>
        <v>#REF!</v>
      </c>
      <c r="Q20" s="171"/>
      <c r="R20" s="172"/>
      <c r="S20" s="170" t="e">
        <f>L25</f>
        <v>#REF!</v>
      </c>
      <c r="T20" s="171"/>
      <c r="U20" s="172"/>
      <c r="V20" s="170" t="e">
        <f>L27</f>
        <v>#REF!</v>
      </c>
      <c r="W20" s="171"/>
      <c r="X20" s="171"/>
      <c r="Y20" s="170" t="e">
        <f>L29</f>
        <v>#REF!</v>
      </c>
      <c r="Z20" s="171"/>
      <c r="AA20" s="171"/>
      <c r="AB20" s="19" t="s">
        <v>14</v>
      </c>
      <c r="AC20" s="20" t="s">
        <v>15</v>
      </c>
      <c r="AD20" s="21" t="s">
        <v>41</v>
      </c>
      <c r="AE20" s="22" t="s">
        <v>16</v>
      </c>
      <c r="AF20" s="23" t="s">
        <v>21</v>
      </c>
      <c r="AG20" s="24" t="s">
        <v>17</v>
      </c>
      <c r="AH20" s="25" t="s">
        <v>18</v>
      </c>
      <c r="AI20" s="26" t="s">
        <v>19</v>
      </c>
      <c r="AJ20" s="27" t="s">
        <v>20</v>
      </c>
      <c r="AL20" s="28" t="s">
        <v>22</v>
      </c>
      <c r="AM20" s="167" t="e">
        <f>#REF!</f>
        <v>#REF!</v>
      </c>
      <c r="AN20" s="168"/>
      <c r="AO20" s="168"/>
      <c r="AP20" s="168"/>
      <c r="AQ20" s="169"/>
      <c r="AR20" s="29" t="s">
        <v>40</v>
      </c>
    </row>
    <row r="21" spans="1:44" ht="27.75" customHeight="1" thickBot="1">
      <c r="A21" s="67" t="s">
        <v>4</v>
      </c>
      <c r="B21" s="97">
        <v>0.4479166666666667</v>
      </c>
      <c r="C21" s="30" t="e">
        <f>I20</f>
        <v>#REF!</v>
      </c>
      <c r="D21" s="31"/>
      <c r="E21" s="10" t="s">
        <v>23</v>
      </c>
      <c r="F21" s="30"/>
      <c r="G21" s="31" t="e">
        <f>J20</f>
        <v>#REF!</v>
      </c>
      <c r="H21" s="32" t="e">
        <f>AM24</f>
        <v>#REF!</v>
      </c>
      <c r="I21" s="33" t="e">
        <f>AM27</f>
        <v>#REF!</v>
      </c>
      <c r="J21" s="34" t="e">
        <f>AM23</f>
        <v>#REF!</v>
      </c>
      <c r="K21" s="14"/>
      <c r="L21" s="161" t="e">
        <f>AM23</f>
        <v>#REF!</v>
      </c>
      <c r="M21" s="35"/>
      <c r="N21" s="36"/>
      <c r="O21" s="37"/>
      <c r="P21" s="38">
        <f>IF(D20="","",D20)</f>
      </c>
      <c r="Q21" s="36" t="s">
        <v>23</v>
      </c>
      <c r="R21" s="39">
        <f>IF(F20="","",F20)</f>
      </c>
      <c r="S21" s="38">
        <f>IF(D26="","",D26)</f>
      </c>
      <c r="T21" s="36" t="s">
        <v>23</v>
      </c>
      <c r="U21" s="39">
        <f>IF(F26="","",F26)</f>
      </c>
      <c r="V21" s="38">
        <f>IF(F28="","",F28)</f>
      </c>
      <c r="W21" s="36" t="s">
        <v>23</v>
      </c>
      <c r="X21" s="39">
        <f>IF(D28="","",D28)</f>
      </c>
      <c r="Y21" s="38">
        <f>IF(F22="","",F22)</f>
      </c>
      <c r="Z21" s="36" t="s">
        <v>23</v>
      </c>
      <c r="AA21" s="39">
        <f>IF(D22="","",D22)</f>
      </c>
      <c r="AB21" s="163">
        <f>COUNTIF(M22:AA22,"○")</f>
        <v>0</v>
      </c>
      <c r="AC21" s="145">
        <f>COUNTIF(M22:AA22,"●")</f>
        <v>0</v>
      </c>
      <c r="AD21" s="145">
        <f>COUNTIF(N22:AB22,"△")</f>
        <v>0</v>
      </c>
      <c r="AE21" s="165">
        <f>AB21*3+AD21*1</f>
        <v>0</v>
      </c>
      <c r="AF21" s="155">
        <f>RANK(AE21,AE21:AE30)</f>
        <v>1</v>
      </c>
      <c r="AG21" s="157" t="e">
        <f>M21+P21+S21+V21+Y21</f>
        <v>#VALUE!</v>
      </c>
      <c r="AH21" s="159" t="e">
        <f>O21+R21+U21+X21+AA21</f>
        <v>#VALUE!</v>
      </c>
      <c r="AI21" s="147" t="e">
        <f>AG21-AH21</f>
        <v>#VALUE!</v>
      </c>
      <c r="AJ21" s="149">
        <v>1</v>
      </c>
      <c r="AL21" s="28" t="s">
        <v>0</v>
      </c>
      <c r="AM21" s="167" t="e">
        <f>#REF!</f>
        <v>#REF!</v>
      </c>
      <c r="AN21" s="168"/>
      <c r="AO21" s="168"/>
      <c r="AP21" s="168"/>
      <c r="AQ21" s="169"/>
      <c r="AR21" s="40">
        <v>7</v>
      </c>
    </row>
    <row r="22" spans="1:43" ht="27.75" customHeight="1">
      <c r="A22" s="67">
        <v>14</v>
      </c>
      <c r="B22" s="97">
        <v>0.4791666666666667</v>
      </c>
      <c r="C22" s="30" t="e">
        <f>I21</f>
        <v>#REF!</v>
      </c>
      <c r="D22" s="31"/>
      <c r="E22" s="10" t="s">
        <v>23</v>
      </c>
      <c r="F22" s="30"/>
      <c r="G22" s="31" t="e">
        <f>J21</f>
        <v>#REF!</v>
      </c>
      <c r="H22" s="32" t="e">
        <f>AM26</f>
        <v>#REF!</v>
      </c>
      <c r="I22" s="33" t="e">
        <f>AM24</f>
        <v>#REF!</v>
      </c>
      <c r="J22" s="34" t="e">
        <f>AM25</f>
        <v>#REF!</v>
      </c>
      <c r="K22" s="14"/>
      <c r="L22" s="162"/>
      <c r="M22" s="16"/>
      <c r="N22" s="17"/>
      <c r="O22" s="18"/>
      <c r="P22" s="16"/>
      <c r="Q22" s="17" t="str">
        <f>IF(P21="","未入力",IF(P21=R21,"△",IF(P21&gt;R21,"○","●")))</f>
        <v>未入力</v>
      </c>
      <c r="R22" s="18"/>
      <c r="S22" s="16"/>
      <c r="T22" s="17" t="str">
        <f>IF(S21="","未入力",IF(S21=U21,"△",IF(S21&gt;U21,"○","●")))</f>
        <v>未入力</v>
      </c>
      <c r="U22" s="18"/>
      <c r="V22" s="16"/>
      <c r="W22" s="17" t="str">
        <f>IF(V21="","未入力",IF(V21=X21,"△",IF(V21&gt;X21,"○","●")))</f>
        <v>未入力</v>
      </c>
      <c r="X22" s="17"/>
      <c r="Y22" s="16"/>
      <c r="Z22" s="17" t="str">
        <f>IF(Y21="","未入力",IF(Y21=AA21,"△",IF(Y21&gt;AA21,"○","●")))</f>
        <v>未入力</v>
      </c>
      <c r="AA22" s="17"/>
      <c r="AB22" s="164"/>
      <c r="AC22" s="146"/>
      <c r="AD22" s="146"/>
      <c r="AE22" s="166"/>
      <c r="AF22" s="156"/>
      <c r="AG22" s="158"/>
      <c r="AH22" s="160"/>
      <c r="AI22" s="148"/>
      <c r="AJ22" s="150"/>
      <c r="AL22" s="28" t="s">
        <v>29</v>
      </c>
      <c r="AM22" s="4" t="s">
        <v>28</v>
      </c>
      <c r="AN22" s="41" t="s">
        <v>26</v>
      </c>
      <c r="AO22" s="28" t="s">
        <v>27</v>
      </c>
      <c r="AP22" s="42" t="s">
        <v>2</v>
      </c>
      <c r="AQ22" s="42" t="s">
        <v>3</v>
      </c>
    </row>
    <row r="23" spans="1:43" ht="27.75" customHeight="1">
      <c r="A23" s="67" t="s">
        <v>5</v>
      </c>
      <c r="B23" s="97">
        <v>0.5104166666666666</v>
      </c>
      <c r="C23" s="30" t="e">
        <f>I22</f>
        <v>#REF!</v>
      </c>
      <c r="D23" s="31"/>
      <c r="E23" s="10" t="s">
        <v>23</v>
      </c>
      <c r="F23" s="30"/>
      <c r="G23" s="31" t="e">
        <f>J22</f>
        <v>#REF!</v>
      </c>
      <c r="H23" s="32" t="e">
        <f>AM23</f>
        <v>#REF!</v>
      </c>
      <c r="I23" s="33" t="e">
        <f>AM26</f>
        <v>#REF!</v>
      </c>
      <c r="J23" s="34" t="e">
        <f>AM27</f>
        <v>#REF!</v>
      </c>
      <c r="K23" s="14"/>
      <c r="L23" s="161" t="e">
        <f>AM24</f>
        <v>#REF!</v>
      </c>
      <c r="M23" s="35">
        <f>R21</f>
      </c>
      <c r="N23" s="36" t="s">
        <v>23</v>
      </c>
      <c r="O23" s="37">
        <f>P21</f>
      </c>
      <c r="P23" s="35"/>
      <c r="Q23" s="36"/>
      <c r="R23" s="37"/>
      <c r="S23" s="38">
        <f>IF(D23="","",D23)</f>
      </c>
      <c r="T23" s="36" t="s">
        <v>23</v>
      </c>
      <c r="U23" s="39">
        <f>IF(F23="","",F23)</f>
      </c>
      <c r="V23" s="38">
        <f>IF(D30="","",D30)</f>
      </c>
      <c r="W23" s="36" t="s">
        <v>23</v>
      </c>
      <c r="X23" s="39">
        <f>IF(F30="","",F30)</f>
      </c>
      <c r="Y23" s="38">
        <f>IF(D27="","",D27)</f>
      </c>
      <c r="Z23" s="36" t="s">
        <v>23</v>
      </c>
      <c r="AA23" s="39">
        <f>IF(F27="","",F27)</f>
      </c>
      <c r="AB23" s="163">
        <f>COUNTIF(M24:AA24,"○")</f>
        <v>0</v>
      </c>
      <c r="AC23" s="145">
        <f>COUNTIF(M24:AA24,"●")</f>
        <v>0</v>
      </c>
      <c r="AD23" s="145">
        <f>COUNTIF(N24:AB24,"△")</f>
        <v>0</v>
      </c>
      <c r="AE23" s="165">
        <f>AB23*3+AD23*1</f>
        <v>0</v>
      </c>
      <c r="AF23" s="155">
        <f>RANK(AE23,AE21:AE30)</f>
        <v>1</v>
      </c>
      <c r="AG23" s="157" t="e">
        <f>M23+P23+S23+V23+Y23</f>
        <v>#VALUE!</v>
      </c>
      <c r="AH23" s="159" t="e">
        <f>O23+R23+U23+X23+AA23</f>
        <v>#VALUE!</v>
      </c>
      <c r="AI23" s="147" t="e">
        <f>AG23-AH23</f>
        <v>#VALUE!</v>
      </c>
      <c r="AJ23" s="149">
        <v>5</v>
      </c>
      <c r="AL23" s="28">
        <v>1</v>
      </c>
      <c r="AM23" s="43" t="e">
        <f>#REF!</f>
        <v>#REF!</v>
      </c>
      <c r="AN23" s="41">
        <f>COUNTIF($C$20:$G$24,AM23)+COUNTIF($C$26:$G$30,AM23)</f>
        <v>20</v>
      </c>
      <c r="AO23" s="28">
        <f>COUNTIF($C$18:$J$18,$AM23)+COUNTIF($C$25:$J$25,$AM23)</f>
        <v>4</v>
      </c>
      <c r="AP23" s="28">
        <f>COUNTIF($H$20:$H$24,$AM23)+COUNTIF($H$26:$H$30,$AM23)</f>
        <v>10</v>
      </c>
      <c r="AQ23" s="28">
        <f>COUNTIF($I$20:$J$24,$AM23)+COUNTIF($I$26:$J$30,$AM23)</f>
        <v>20</v>
      </c>
    </row>
    <row r="24" spans="1:43" ht="27.75" customHeight="1" thickBot="1">
      <c r="A24" s="67" t="s">
        <v>6</v>
      </c>
      <c r="B24" s="98">
        <v>0.5416666666666666</v>
      </c>
      <c r="C24" s="44" t="e">
        <f>I23</f>
        <v>#REF!</v>
      </c>
      <c r="D24" s="45"/>
      <c r="E24" s="46" t="s">
        <v>23</v>
      </c>
      <c r="F24" s="44"/>
      <c r="G24" s="45" t="e">
        <f>J23</f>
        <v>#REF!</v>
      </c>
      <c r="H24" s="47" t="e">
        <f>AM25</f>
        <v>#REF!</v>
      </c>
      <c r="I24" s="48" t="e">
        <f>AM23</f>
        <v>#REF!</v>
      </c>
      <c r="J24" s="49" t="e">
        <f>AM24</f>
        <v>#REF!</v>
      </c>
      <c r="K24" s="14"/>
      <c r="L24" s="162"/>
      <c r="M24" s="16"/>
      <c r="N24" s="17" t="str">
        <f>IF(M23="","未入力",IF(M23=O23,"△",IF(M23&gt;O23,"○","●")))</f>
        <v>未入力</v>
      </c>
      <c r="O24" s="18"/>
      <c r="P24" s="16"/>
      <c r="Q24" s="17"/>
      <c r="R24" s="18"/>
      <c r="S24" s="16"/>
      <c r="T24" s="17" t="str">
        <f>IF(S23="","未入力",IF(S23=U23,"△",IF(S23&gt;U23,"○","●")))</f>
        <v>未入力</v>
      </c>
      <c r="U24" s="18"/>
      <c r="V24" s="16"/>
      <c r="W24" s="17" t="str">
        <f>IF(V23="","未入力",IF(V23=X23,"△",IF(V23&gt;X23,"○","●")))</f>
        <v>未入力</v>
      </c>
      <c r="X24" s="17"/>
      <c r="Y24" s="16"/>
      <c r="Z24" s="17" t="str">
        <f>IF(Y23="","未入力",IF(Y23=AA23,"△",IF(Y23&gt;AA23,"○","●")))</f>
        <v>未入力</v>
      </c>
      <c r="AA24" s="17"/>
      <c r="AB24" s="164"/>
      <c r="AC24" s="146"/>
      <c r="AD24" s="146"/>
      <c r="AE24" s="166"/>
      <c r="AF24" s="156"/>
      <c r="AG24" s="158"/>
      <c r="AH24" s="160"/>
      <c r="AI24" s="148"/>
      <c r="AJ24" s="150"/>
      <c r="AL24" s="28">
        <v>2</v>
      </c>
      <c r="AM24" s="43" t="e">
        <f>#REF!</f>
        <v>#REF!</v>
      </c>
      <c r="AN24" s="41">
        <f>COUNTIF($C$20:$G$24,AM24)+COUNTIF($C$26:$G$30,AM24)</f>
        <v>20</v>
      </c>
      <c r="AO24" s="28">
        <f>COUNTIF($C$18:$J$18,$AM24)+COUNTIF($C$25:$J$25,$AM24)</f>
        <v>4</v>
      </c>
      <c r="AP24" s="28">
        <f>COUNTIF($H$20:$H$24,$AM24)+COUNTIF($H$26:$H$30,$AM24)</f>
        <v>10</v>
      </c>
      <c r="AQ24" s="28">
        <f>COUNTIF($I$20:$J$24,$AM24)+COUNTIF($I$26:$J$30,$AM24)</f>
        <v>20</v>
      </c>
    </row>
    <row r="25" spans="1:43" ht="27.75" customHeight="1" thickBot="1" thickTop="1">
      <c r="A25" s="201" t="s">
        <v>9</v>
      </c>
      <c r="B25" s="202"/>
      <c r="C25" s="50" t="s">
        <v>10</v>
      </c>
      <c r="D25" s="203" t="e">
        <f>C27</f>
        <v>#REF!</v>
      </c>
      <c r="E25" s="203"/>
      <c r="F25" s="203"/>
      <c r="G25" s="51" t="e">
        <f>G27</f>
        <v>#REF!</v>
      </c>
      <c r="H25" s="52" t="s">
        <v>11</v>
      </c>
      <c r="I25" s="204" t="s">
        <v>32</v>
      </c>
      <c r="J25" s="205"/>
      <c r="K25" s="53"/>
      <c r="L25" s="161" t="e">
        <f>AM25</f>
        <v>#REF!</v>
      </c>
      <c r="M25" s="35">
        <f>U21</f>
      </c>
      <c r="N25" s="36" t="s">
        <v>23</v>
      </c>
      <c r="O25" s="37">
        <f>S21</f>
      </c>
      <c r="P25" s="35">
        <f>U23</f>
      </c>
      <c r="Q25" s="36" t="s">
        <v>23</v>
      </c>
      <c r="R25" s="37">
        <f>S23</f>
      </c>
      <c r="S25" s="35"/>
      <c r="T25" s="36"/>
      <c r="U25" s="37"/>
      <c r="V25" s="38">
        <f>IF(D21="","",D21)</f>
      </c>
      <c r="W25" s="36" t="s">
        <v>23</v>
      </c>
      <c r="X25" s="39">
        <f>IF(F21="","",F21)</f>
      </c>
      <c r="Y25" s="38">
        <f>IF(D29="","",D29)</f>
      </c>
      <c r="Z25" s="36" t="s">
        <v>23</v>
      </c>
      <c r="AA25" s="39">
        <f>IF(F29="","",F29)</f>
      </c>
      <c r="AB25" s="163">
        <f>COUNTIF(M26:AA26,"○")</f>
        <v>0</v>
      </c>
      <c r="AC25" s="145">
        <f>COUNTIF(M26:AA26,"●")</f>
        <v>0</v>
      </c>
      <c r="AD25" s="145">
        <f>COUNTIF(N26:AB26,"△")</f>
        <v>0</v>
      </c>
      <c r="AE25" s="165">
        <f>AB25*3+AD25*1</f>
        <v>0</v>
      </c>
      <c r="AF25" s="155">
        <f>RANK(AE25,AE21:AE30)</f>
        <v>1</v>
      </c>
      <c r="AG25" s="157" t="e">
        <f>M25+P25+S25+V25+Y25</f>
        <v>#VALUE!</v>
      </c>
      <c r="AH25" s="159" t="e">
        <f>O25+R25+U25+X25+AA25</f>
        <v>#VALUE!</v>
      </c>
      <c r="AI25" s="147" t="e">
        <f>AG25-AH25</f>
        <v>#VALUE!</v>
      </c>
      <c r="AJ25" s="149">
        <v>3</v>
      </c>
      <c r="AL25" s="28">
        <v>3</v>
      </c>
      <c r="AM25" s="43" t="e">
        <f>#REF!</f>
        <v>#REF!</v>
      </c>
      <c r="AN25" s="41">
        <f>COUNTIF($C$20:$G$24,AM25)+COUNTIF($C$26:$G$30,AM25)</f>
        <v>20</v>
      </c>
      <c r="AO25" s="28">
        <f>COUNTIF($C$18:$J$18,$AM25)+COUNTIF($C$25:$J$25,$AM25)</f>
        <v>4</v>
      </c>
      <c r="AP25" s="28">
        <f>COUNTIF($H$20:$H$24,$AM25)+COUNTIF($H$26:$H$30,$AM25)</f>
        <v>10</v>
      </c>
      <c r="AQ25" s="28">
        <f>COUNTIF($I$20:$J$24,$AM25)+COUNTIF($I$26:$J$30,$AM25)</f>
        <v>20</v>
      </c>
    </row>
    <row r="26" spans="1:43" ht="27.75" customHeight="1" thickTop="1">
      <c r="A26" s="67">
        <v>10</v>
      </c>
      <c r="B26" s="96">
        <v>0.4166666666666667</v>
      </c>
      <c r="C26" s="54" t="e">
        <f>AM23</f>
        <v>#REF!</v>
      </c>
      <c r="D26" s="55"/>
      <c r="E26" s="68" t="s">
        <v>23</v>
      </c>
      <c r="F26" s="54"/>
      <c r="G26" s="55" t="e">
        <f>AM25</f>
        <v>#REF!</v>
      </c>
      <c r="H26" s="56" t="e">
        <f>AM26</f>
        <v>#REF!</v>
      </c>
      <c r="I26" s="57" t="e">
        <f>AM24</f>
        <v>#REF!</v>
      </c>
      <c r="J26" s="58" t="e">
        <f>AM27</f>
        <v>#REF!</v>
      </c>
      <c r="K26" s="14"/>
      <c r="L26" s="162"/>
      <c r="M26" s="16"/>
      <c r="N26" s="17" t="str">
        <f>IF(M25="","未入力",IF(M25=O25,"△",IF(M25&gt;O25,"○","●")))</f>
        <v>未入力</v>
      </c>
      <c r="O26" s="18"/>
      <c r="P26" s="16"/>
      <c r="Q26" s="17" t="str">
        <f>IF(P25="","未入力",IF(P25=R25,"△",IF(P25&gt;R25,"○","●")))</f>
        <v>未入力</v>
      </c>
      <c r="R26" s="18"/>
      <c r="S26" s="16"/>
      <c r="T26" s="17"/>
      <c r="U26" s="18"/>
      <c r="V26" s="16"/>
      <c r="W26" s="17" t="str">
        <f>IF(V25="","未入力",IF(V25=X25,"△",IF(V25&gt;X25,"○","●")))</f>
        <v>未入力</v>
      </c>
      <c r="X26" s="17"/>
      <c r="Y26" s="16"/>
      <c r="Z26" s="17" t="str">
        <f>IF(Y25="","未入力",IF(Y25=AA25,"△",IF(Y25&gt;AA25,"○","●")))</f>
        <v>未入力</v>
      </c>
      <c r="AA26" s="17"/>
      <c r="AB26" s="164"/>
      <c r="AC26" s="146"/>
      <c r="AD26" s="146"/>
      <c r="AE26" s="166"/>
      <c r="AF26" s="156"/>
      <c r="AG26" s="158"/>
      <c r="AH26" s="160"/>
      <c r="AI26" s="148"/>
      <c r="AJ26" s="150"/>
      <c r="AL26" s="28">
        <v>4</v>
      </c>
      <c r="AM26" s="43" t="e">
        <f>#REF!</f>
        <v>#REF!</v>
      </c>
      <c r="AN26" s="41">
        <f>COUNTIF($C$20:$G$24,AM26)+COUNTIF($C$26:$G$30,AM26)</f>
        <v>20</v>
      </c>
      <c r="AO26" s="28">
        <f>COUNTIF($C$18:$J$18,$AM26)+COUNTIF($C$25:$J$25,$AM26)</f>
        <v>4</v>
      </c>
      <c r="AP26" s="28">
        <f>COUNTIF($H$20:$H$24,$AM26)+COUNTIF($H$26:$H$30,$AM26)</f>
        <v>10</v>
      </c>
      <c r="AQ26" s="28">
        <f>COUNTIF($I$20:$J$24,$AM26)+COUNTIF($I$26:$J$30,$AM26)</f>
        <v>20</v>
      </c>
    </row>
    <row r="27" spans="1:43" ht="27.75" customHeight="1">
      <c r="A27" s="67" t="s">
        <v>4</v>
      </c>
      <c r="B27" s="97">
        <v>0.4479166666666667</v>
      </c>
      <c r="C27" s="30" t="e">
        <f>I26</f>
        <v>#REF!</v>
      </c>
      <c r="D27" s="31"/>
      <c r="E27" s="10" t="s">
        <v>23</v>
      </c>
      <c r="F27" s="30"/>
      <c r="G27" s="31" t="e">
        <f>J26</f>
        <v>#REF!</v>
      </c>
      <c r="H27" s="32" t="e">
        <f>AM25</f>
        <v>#REF!</v>
      </c>
      <c r="I27" s="33" t="e">
        <f>AM26</f>
        <v>#REF!</v>
      </c>
      <c r="J27" s="34" t="e">
        <f>AM23</f>
        <v>#REF!</v>
      </c>
      <c r="K27" s="14"/>
      <c r="L27" s="161" t="e">
        <f>AM26</f>
        <v>#REF!</v>
      </c>
      <c r="M27" s="35">
        <f>X21</f>
      </c>
      <c r="N27" s="36" t="s">
        <v>23</v>
      </c>
      <c r="O27" s="37">
        <f>V21</f>
      </c>
      <c r="P27" s="35">
        <f>X23</f>
      </c>
      <c r="Q27" s="36" t="s">
        <v>23</v>
      </c>
      <c r="R27" s="37">
        <f>V23</f>
      </c>
      <c r="S27" s="35">
        <f>X25</f>
      </c>
      <c r="T27" s="36" t="s">
        <v>23</v>
      </c>
      <c r="U27" s="37">
        <f>V25</f>
      </c>
      <c r="V27" s="35"/>
      <c r="W27" s="36"/>
      <c r="X27" s="36"/>
      <c r="Y27" s="38">
        <f>IF(D24="","",D24)</f>
      </c>
      <c r="Z27" s="36" t="s">
        <v>23</v>
      </c>
      <c r="AA27" s="39">
        <f>IF(F24="","",F24)</f>
      </c>
      <c r="AB27" s="163">
        <f>COUNTIF(M28:AA28,"○")</f>
        <v>0</v>
      </c>
      <c r="AC27" s="145">
        <f>COUNTIF(M28:AA28,"●")</f>
        <v>0</v>
      </c>
      <c r="AD27" s="145">
        <f>COUNTIF(N28:AB28,"△")</f>
        <v>0</v>
      </c>
      <c r="AE27" s="165">
        <f>AB27*3+AD27*1</f>
        <v>0</v>
      </c>
      <c r="AF27" s="155">
        <f>RANK(AE27,AE21:AE30)</f>
        <v>1</v>
      </c>
      <c r="AG27" s="157" t="e">
        <f>M27+P27+S27+V27+Y27</f>
        <v>#VALUE!</v>
      </c>
      <c r="AH27" s="159" t="e">
        <f>O27+R27+U27+X27+AA27</f>
        <v>#VALUE!</v>
      </c>
      <c r="AI27" s="147" t="e">
        <f>AG27-AH27</f>
        <v>#VALUE!</v>
      </c>
      <c r="AJ27" s="149">
        <v>4</v>
      </c>
      <c r="AL27" s="28">
        <v>5</v>
      </c>
      <c r="AM27" s="43" t="e">
        <f>#REF!</f>
        <v>#REF!</v>
      </c>
      <c r="AN27" s="41">
        <f>COUNTIF($C$20:$G$24,AM27)+COUNTIF($C$26:$G$30,AM27)</f>
        <v>20</v>
      </c>
      <c r="AO27" s="28">
        <f>COUNTIF($C$18:$J$18,$AM27)+COUNTIF($C$25:$J$25,$AM27)</f>
        <v>4</v>
      </c>
      <c r="AP27" s="28">
        <f>COUNTIF($H$20:$H$24,$AM27)+COUNTIF($H$26:$H$30,$AM27)</f>
        <v>10</v>
      </c>
      <c r="AQ27" s="28">
        <f>COUNTIF($I$20:$J$24,$AM27)+COUNTIF($I$26:$J$30,$AM27)</f>
        <v>20</v>
      </c>
    </row>
    <row r="28" spans="1:38" ht="27.75" customHeight="1">
      <c r="A28" s="67">
        <v>15</v>
      </c>
      <c r="B28" s="97">
        <v>0.4791666666666667</v>
      </c>
      <c r="C28" s="30" t="e">
        <f>I27</f>
        <v>#REF!</v>
      </c>
      <c r="D28" s="31"/>
      <c r="E28" s="10" t="s">
        <v>23</v>
      </c>
      <c r="F28" s="30"/>
      <c r="G28" s="31" t="e">
        <f>J27</f>
        <v>#REF!</v>
      </c>
      <c r="H28" s="32" t="e">
        <f>AM24</f>
        <v>#REF!</v>
      </c>
      <c r="I28" s="33" t="e">
        <f>AM25</f>
        <v>#REF!</v>
      </c>
      <c r="J28" s="34" t="e">
        <f>AM27</f>
        <v>#REF!</v>
      </c>
      <c r="K28" s="14"/>
      <c r="L28" s="162"/>
      <c r="M28" s="16"/>
      <c r="N28" s="17" t="str">
        <f>IF(M27="","未入力",IF(M27=O27,"△",IF(M27&gt;O27,"○","●")))</f>
        <v>未入力</v>
      </c>
      <c r="O28" s="18"/>
      <c r="P28" s="16"/>
      <c r="Q28" s="17" t="str">
        <f>IF(P27="","未入力",IF(P27=R27,"△",IF(P27&gt;R27,"○","●")))</f>
        <v>未入力</v>
      </c>
      <c r="R28" s="18"/>
      <c r="S28" s="16"/>
      <c r="T28" s="17" t="str">
        <f>IF(S27="","未入力",IF(S27=U27,"△",IF(S27&gt;U27,"○","●")))</f>
        <v>未入力</v>
      </c>
      <c r="U28" s="18"/>
      <c r="V28" s="16"/>
      <c r="W28" s="17"/>
      <c r="X28" s="17"/>
      <c r="Y28" s="16"/>
      <c r="Z28" s="17" t="str">
        <f>IF(Y27="","未入力",IF(Y27=AA27,"△",IF(Y27&gt;AA27,"○","●")))</f>
        <v>未入力</v>
      </c>
      <c r="AA28" s="17"/>
      <c r="AB28" s="164"/>
      <c r="AC28" s="146"/>
      <c r="AD28" s="146"/>
      <c r="AE28" s="166"/>
      <c r="AF28" s="156"/>
      <c r="AG28" s="158"/>
      <c r="AH28" s="160"/>
      <c r="AI28" s="148"/>
      <c r="AJ28" s="150"/>
      <c r="AL28" s="59" t="s">
        <v>33</v>
      </c>
    </row>
    <row r="29" spans="1:38" ht="27.75" customHeight="1">
      <c r="A29" s="67" t="s">
        <v>5</v>
      </c>
      <c r="B29" s="97">
        <v>0.5104166666666666</v>
      </c>
      <c r="C29" s="30" t="e">
        <f>I28</f>
        <v>#REF!</v>
      </c>
      <c r="D29" s="31"/>
      <c r="E29" s="10" t="s">
        <v>23</v>
      </c>
      <c r="F29" s="30"/>
      <c r="G29" s="31" t="e">
        <f>J28</f>
        <v>#REF!</v>
      </c>
      <c r="H29" s="32" t="e">
        <f>AM23</f>
        <v>#REF!</v>
      </c>
      <c r="I29" s="33" t="e">
        <f>AM24</f>
        <v>#REF!</v>
      </c>
      <c r="J29" s="34" t="e">
        <f>AM26</f>
        <v>#REF!</v>
      </c>
      <c r="K29" s="14"/>
      <c r="L29" s="161" t="e">
        <f>AM27</f>
        <v>#REF!</v>
      </c>
      <c r="M29" s="35">
        <f>AA21</f>
      </c>
      <c r="N29" s="36" t="s">
        <v>23</v>
      </c>
      <c r="O29" s="37">
        <f>Y21</f>
      </c>
      <c r="P29" s="35">
        <f>AA23</f>
      </c>
      <c r="Q29" s="36" t="s">
        <v>23</v>
      </c>
      <c r="R29" s="37">
        <f>Y23</f>
      </c>
      <c r="S29" s="35">
        <f>AA25</f>
      </c>
      <c r="T29" s="36" t="s">
        <v>23</v>
      </c>
      <c r="U29" s="37">
        <f>Y25</f>
      </c>
      <c r="V29" s="35">
        <f>AA27</f>
      </c>
      <c r="W29" s="36" t="s">
        <v>23</v>
      </c>
      <c r="X29" s="36">
        <f>Y27</f>
      </c>
      <c r="Y29" s="35"/>
      <c r="Z29" s="36"/>
      <c r="AA29" s="36"/>
      <c r="AB29" s="163">
        <f>COUNTIF(M30:AA30,"○")</f>
        <v>0</v>
      </c>
      <c r="AC29" s="145">
        <f>COUNTIF(M30:AA30,"●")</f>
        <v>0</v>
      </c>
      <c r="AD29" s="145">
        <f>COUNTIF(N30:AB30,"△")</f>
        <v>0</v>
      </c>
      <c r="AE29" s="165">
        <f>AB29*3+AD29*1</f>
        <v>0</v>
      </c>
      <c r="AF29" s="155">
        <f>RANK(AE29,AE21:AE30)</f>
        <v>1</v>
      </c>
      <c r="AG29" s="157" t="e">
        <f>M29+P29+S29+V29+Y29</f>
        <v>#VALUE!</v>
      </c>
      <c r="AH29" s="159" t="e">
        <f>O29+R29+U29+X29+AA29</f>
        <v>#VALUE!</v>
      </c>
      <c r="AI29" s="147" t="e">
        <f>AG29-AH29</f>
        <v>#VALUE!</v>
      </c>
      <c r="AJ29" s="149">
        <v>2</v>
      </c>
      <c r="AL29" s="2" t="s">
        <v>46</v>
      </c>
    </row>
    <row r="30" spans="1:36" ht="27.75" customHeight="1">
      <c r="A30" s="69" t="s">
        <v>31</v>
      </c>
      <c r="B30" s="99">
        <v>0.5416666666666666</v>
      </c>
      <c r="C30" s="61" t="e">
        <f>I29</f>
        <v>#REF!</v>
      </c>
      <c r="D30" s="62"/>
      <c r="E30" s="63" t="s">
        <v>23</v>
      </c>
      <c r="F30" s="61"/>
      <c r="G30" s="62" t="e">
        <f>J29</f>
        <v>#REF!</v>
      </c>
      <c r="H30" s="64" t="e">
        <f>AM27</f>
        <v>#REF!</v>
      </c>
      <c r="I30" s="65" t="e">
        <f>AM23</f>
        <v>#REF!</v>
      </c>
      <c r="J30" s="66" t="e">
        <f>AM25</f>
        <v>#REF!</v>
      </c>
      <c r="K30" s="14"/>
      <c r="L30" s="162"/>
      <c r="M30" s="16"/>
      <c r="N30" s="17" t="str">
        <f>IF(M29="","未入力",IF(M29=O29,"△",IF(M29&gt;O29,"○","●")))</f>
        <v>未入力</v>
      </c>
      <c r="O30" s="18"/>
      <c r="P30" s="16"/>
      <c r="Q30" s="17" t="str">
        <f>IF(P29="","未入力",IF(P29=R29,"△",IF(P29&gt;R29,"○","●")))</f>
        <v>未入力</v>
      </c>
      <c r="R30" s="18"/>
      <c r="S30" s="16"/>
      <c r="T30" s="17" t="str">
        <f>IF(S29="","未入力",IF(S29=U29,"△",IF(S29&gt;U29,"○","●")))</f>
        <v>未入力</v>
      </c>
      <c r="U30" s="18"/>
      <c r="V30" s="16"/>
      <c r="W30" s="17" t="str">
        <f>IF(V29="","未入力",IF(V29=X29,"△",IF(V29&gt;X29,"○","●")))</f>
        <v>未入力</v>
      </c>
      <c r="X30" s="17"/>
      <c r="Y30" s="16"/>
      <c r="Z30" s="17"/>
      <c r="AA30" s="17"/>
      <c r="AB30" s="164"/>
      <c r="AC30" s="146"/>
      <c r="AD30" s="146"/>
      <c r="AE30" s="166"/>
      <c r="AF30" s="156"/>
      <c r="AG30" s="158"/>
      <c r="AH30" s="160"/>
      <c r="AI30" s="148"/>
      <c r="AJ30" s="150"/>
    </row>
    <row r="31" spans="1:36" ht="27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14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1"/>
      <c r="AC31" s="71"/>
      <c r="AD31" s="71"/>
      <c r="AE31" s="71"/>
      <c r="AF31" s="72"/>
      <c r="AG31" s="73"/>
      <c r="AH31" s="73"/>
      <c r="AI31" s="74"/>
      <c r="AJ31" s="75"/>
    </row>
    <row r="32" spans="1:36" ht="30" customHeight="1" thickBot="1">
      <c r="A32" s="89" t="s">
        <v>7</v>
      </c>
      <c r="B32" s="90" t="s">
        <v>1</v>
      </c>
      <c r="C32" s="100" t="s">
        <v>10</v>
      </c>
      <c r="D32" s="197" t="e">
        <f>C35</f>
        <v>#REF!</v>
      </c>
      <c r="E32" s="197"/>
      <c r="F32" s="197"/>
      <c r="G32" s="92" t="e">
        <f>G35</f>
        <v>#REF!</v>
      </c>
      <c r="H32" s="101" t="s">
        <v>11</v>
      </c>
      <c r="I32" s="198" t="s">
        <v>32</v>
      </c>
      <c r="J32" s="199"/>
      <c r="K32" s="53"/>
      <c r="L32" s="185" t="s">
        <v>24</v>
      </c>
      <c r="M32" s="185"/>
      <c r="N32" s="185"/>
      <c r="O32" s="200" t="e">
        <f>AM35</f>
        <v>#REF!</v>
      </c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</row>
    <row r="33" spans="1:36" ht="31.5" thickBot="1" thickTop="1">
      <c r="A33" s="192" t="s">
        <v>8</v>
      </c>
      <c r="B33" s="193"/>
      <c r="C33" s="151" t="s">
        <v>43</v>
      </c>
      <c r="D33" s="152"/>
      <c r="E33" s="152"/>
      <c r="F33" s="152"/>
      <c r="G33" s="152"/>
      <c r="H33" s="94" t="s">
        <v>2</v>
      </c>
      <c r="I33" s="153" t="s">
        <v>3</v>
      </c>
      <c r="J33" s="154"/>
      <c r="K33" s="95"/>
      <c r="L33" s="175" t="s">
        <v>22</v>
      </c>
      <c r="M33" s="175"/>
      <c r="N33" s="175"/>
      <c r="O33" s="194" t="e">
        <f>AM34</f>
        <v>#REF!</v>
      </c>
      <c r="P33" s="195"/>
      <c r="Q33" s="195"/>
      <c r="R33" s="196"/>
      <c r="S33" s="179" t="s">
        <v>40</v>
      </c>
      <c r="T33" s="180"/>
      <c r="U33" s="180"/>
      <c r="V33" s="181">
        <f>AR35</f>
        <v>7</v>
      </c>
      <c r="W33" s="181"/>
      <c r="X33" s="182"/>
      <c r="Y33" s="183" t="s">
        <v>12</v>
      </c>
      <c r="Z33" s="183"/>
      <c r="AA33" s="183"/>
      <c r="AB33" s="183"/>
      <c r="AC33" s="184" t="e">
        <f>#REF!</f>
        <v>#REF!</v>
      </c>
      <c r="AD33" s="184"/>
      <c r="AE33" s="184"/>
      <c r="AF33" s="184"/>
      <c r="AG33" s="184"/>
      <c r="AH33" s="184"/>
      <c r="AI33" s="184"/>
      <c r="AJ33" s="184"/>
    </row>
    <row r="34" spans="1:44" ht="30" customHeight="1" thickTop="1">
      <c r="A34" s="76">
        <v>10</v>
      </c>
      <c r="B34" s="77">
        <v>0.4166666666666667</v>
      </c>
      <c r="C34" s="8" t="e">
        <f>AM37</f>
        <v>#REF!</v>
      </c>
      <c r="D34" s="9"/>
      <c r="E34" s="10" t="s">
        <v>23</v>
      </c>
      <c r="F34" s="8"/>
      <c r="G34" s="9" t="e">
        <f>AM38</f>
        <v>#REF!</v>
      </c>
      <c r="H34" s="11" t="e">
        <f>G37</f>
        <v>#REF!</v>
      </c>
      <c r="I34" s="12" t="e">
        <f>C35</f>
        <v>#REF!</v>
      </c>
      <c r="J34" s="13" t="e">
        <f>G35</f>
        <v>#REF!</v>
      </c>
      <c r="K34" s="14"/>
      <c r="L34" s="15" t="s">
        <v>13</v>
      </c>
      <c r="M34" s="170" t="e">
        <f>L35</f>
        <v>#REF!</v>
      </c>
      <c r="N34" s="171"/>
      <c r="O34" s="172"/>
      <c r="P34" s="170" t="e">
        <f>L37</f>
        <v>#REF!</v>
      </c>
      <c r="Q34" s="171"/>
      <c r="R34" s="172"/>
      <c r="S34" s="170" t="e">
        <f>L39</f>
        <v>#REF!</v>
      </c>
      <c r="T34" s="171"/>
      <c r="U34" s="172"/>
      <c r="V34" s="170" t="e">
        <f>L41</f>
        <v>#REF!</v>
      </c>
      <c r="W34" s="171"/>
      <c r="X34" s="171"/>
      <c r="Y34" s="173"/>
      <c r="Z34" s="174"/>
      <c r="AA34" s="174"/>
      <c r="AB34" s="19" t="s">
        <v>14</v>
      </c>
      <c r="AC34" s="20" t="s">
        <v>15</v>
      </c>
      <c r="AD34" s="21" t="s">
        <v>41</v>
      </c>
      <c r="AE34" s="22" t="s">
        <v>16</v>
      </c>
      <c r="AF34" s="23" t="s">
        <v>21</v>
      </c>
      <c r="AG34" s="24" t="s">
        <v>17</v>
      </c>
      <c r="AH34" s="25" t="s">
        <v>18</v>
      </c>
      <c r="AI34" s="26" t="s">
        <v>19</v>
      </c>
      <c r="AJ34" s="27" t="s">
        <v>20</v>
      </c>
      <c r="AL34" s="28" t="s">
        <v>22</v>
      </c>
      <c r="AM34" s="167" t="e">
        <f>#REF!</f>
        <v>#REF!</v>
      </c>
      <c r="AN34" s="168"/>
      <c r="AO34" s="168"/>
      <c r="AP34" s="168"/>
      <c r="AQ34" s="169"/>
      <c r="AR34" s="29" t="s">
        <v>40</v>
      </c>
    </row>
    <row r="35" spans="1:44" ht="30" customHeight="1" thickBot="1">
      <c r="A35" s="76" t="s">
        <v>4</v>
      </c>
      <c r="B35" s="78">
        <v>0.4479166666666667</v>
      </c>
      <c r="C35" s="30" t="e">
        <f>AM49</f>
        <v>#REF!</v>
      </c>
      <c r="D35" s="31"/>
      <c r="E35" s="10" t="s">
        <v>23</v>
      </c>
      <c r="F35" s="30"/>
      <c r="G35" s="31" t="e">
        <f>AM50</f>
        <v>#REF!</v>
      </c>
      <c r="H35" s="32" t="e">
        <f>G38</f>
        <v>#REF!</v>
      </c>
      <c r="I35" s="33" t="e">
        <f>C34</f>
        <v>#REF!</v>
      </c>
      <c r="J35" s="34" t="e">
        <f>G34</f>
        <v>#REF!</v>
      </c>
      <c r="K35" s="14"/>
      <c r="L35" s="161" t="e">
        <f>AM37</f>
        <v>#REF!</v>
      </c>
      <c r="M35" s="35"/>
      <c r="N35" s="36"/>
      <c r="O35" s="37"/>
      <c r="P35" s="38">
        <f>IF(D34="","",D34)</f>
      </c>
      <c r="Q35" s="36" t="s">
        <v>23</v>
      </c>
      <c r="R35" s="39">
        <f>IF(F34="","",F34)</f>
      </c>
      <c r="S35" s="38">
        <f>IF(D48="","",D48)</f>
      </c>
      <c r="T35" s="36" t="s">
        <v>23</v>
      </c>
      <c r="U35" s="39">
        <f>IF(F48="","",F48)</f>
      </c>
      <c r="V35" s="38">
        <f>IF(D44="","",D44)</f>
      </c>
      <c r="W35" s="36" t="s">
        <v>23</v>
      </c>
      <c r="X35" s="39">
        <f>IF(F44="","",F44)</f>
      </c>
      <c r="Y35" s="38"/>
      <c r="Z35" s="36"/>
      <c r="AA35" s="39"/>
      <c r="AB35" s="163">
        <f>COUNTIF(M36:AA36,"○")</f>
        <v>0</v>
      </c>
      <c r="AC35" s="145">
        <f>COUNTIF(M36:AA36,"●")</f>
        <v>0</v>
      </c>
      <c r="AD35" s="145">
        <f>COUNTIF(N36:AB36,"△")</f>
        <v>0</v>
      </c>
      <c r="AE35" s="165">
        <f>AB35*3+AD35*1</f>
        <v>0</v>
      </c>
      <c r="AF35" s="155">
        <f>RANK(AE35,AE35:AE42)</f>
        <v>1</v>
      </c>
      <c r="AG35" s="157" t="e">
        <f>M35+P35+S35+V35+Y35</f>
        <v>#VALUE!</v>
      </c>
      <c r="AH35" s="159" t="e">
        <f>O35+R35+U35+X35+AA35</f>
        <v>#VALUE!</v>
      </c>
      <c r="AI35" s="147" t="e">
        <f>AG35-AH35</f>
        <v>#VALUE!</v>
      </c>
      <c r="AJ35" s="149">
        <v>1</v>
      </c>
      <c r="AL35" s="28" t="s">
        <v>0</v>
      </c>
      <c r="AM35" s="167" t="e">
        <f>#REF!</f>
        <v>#REF!</v>
      </c>
      <c r="AN35" s="168"/>
      <c r="AO35" s="168"/>
      <c r="AP35" s="168"/>
      <c r="AQ35" s="169"/>
      <c r="AR35" s="40">
        <v>7</v>
      </c>
    </row>
    <row r="36" spans="1:43" ht="30" customHeight="1">
      <c r="A36" s="76">
        <v>14</v>
      </c>
      <c r="B36" s="79">
        <v>0.4791666666666667</v>
      </c>
      <c r="C36" s="30" t="e">
        <f>AM38</f>
        <v>#REF!</v>
      </c>
      <c r="D36" s="31"/>
      <c r="E36" s="10" t="s">
        <v>23</v>
      </c>
      <c r="F36" s="30"/>
      <c r="G36" s="31" t="e">
        <f>AM39</f>
        <v>#REF!</v>
      </c>
      <c r="H36" s="32" t="e">
        <f>C35</f>
        <v>#REF!</v>
      </c>
      <c r="I36" s="33" t="e">
        <f>C37</f>
        <v>#REF!</v>
      </c>
      <c r="J36" s="34" t="e">
        <f>G37</f>
        <v>#REF!</v>
      </c>
      <c r="K36" s="14"/>
      <c r="L36" s="162"/>
      <c r="M36" s="16"/>
      <c r="N36" s="17"/>
      <c r="O36" s="18"/>
      <c r="P36" s="16"/>
      <c r="Q36" s="17" t="str">
        <f>IF(P35="","未入力",IF(P35=R35,"△",IF(P35&gt;R35,"○","●")))</f>
        <v>未入力</v>
      </c>
      <c r="R36" s="18"/>
      <c r="S36" s="16"/>
      <c r="T36" s="17" t="str">
        <f>IF(S35="","未入力",IF(S35=U35,"△",IF(S35&gt;U35,"○","●")))</f>
        <v>未入力</v>
      </c>
      <c r="U36" s="18"/>
      <c r="V36" s="16"/>
      <c r="W36" s="17" t="str">
        <f>IF(V35="","未入力",IF(V35=X35,"△",IF(V35&gt;X35,"○","●")))</f>
        <v>未入力</v>
      </c>
      <c r="X36" s="17"/>
      <c r="Y36" s="16"/>
      <c r="Z36" s="17"/>
      <c r="AA36" s="17"/>
      <c r="AB36" s="164"/>
      <c r="AC36" s="146"/>
      <c r="AD36" s="146"/>
      <c r="AE36" s="166"/>
      <c r="AF36" s="156"/>
      <c r="AG36" s="158"/>
      <c r="AH36" s="160"/>
      <c r="AI36" s="148"/>
      <c r="AJ36" s="150"/>
      <c r="AL36" s="28" t="s">
        <v>29</v>
      </c>
      <c r="AM36" s="4" t="s">
        <v>28</v>
      </c>
      <c r="AN36" s="41" t="s">
        <v>26</v>
      </c>
      <c r="AO36" s="28" t="s">
        <v>27</v>
      </c>
      <c r="AP36" s="42" t="s">
        <v>2</v>
      </c>
      <c r="AQ36" s="42" t="s">
        <v>3</v>
      </c>
    </row>
    <row r="37" spans="1:43" ht="30" customHeight="1">
      <c r="A37" s="76" t="s">
        <v>5</v>
      </c>
      <c r="B37" s="78">
        <v>0.5104166666666666</v>
      </c>
      <c r="C37" s="30" t="e">
        <f>AM50</f>
        <v>#REF!</v>
      </c>
      <c r="D37" s="31"/>
      <c r="E37" s="10" t="s">
        <v>23</v>
      </c>
      <c r="F37" s="30"/>
      <c r="G37" s="31" t="e">
        <f>AM51</f>
        <v>#REF!</v>
      </c>
      <c r="H37" s="32" t="e">
        <f>C34</f>
        <v>#REF!</v>
      </c>
      <c r="I37" s="33" t="e">
        <f>C36</f>
        <v>#REF!</v>
      </c>
      <c r="J37" s="34" t="e">
        <f>G36</f>
        <v>#REF!</v>
      </c>
      <c r="K37" s="14"/>
      <c r="L37" s="161" t="e">
        <f>AM38</f>
        <v>#REF!</v>
      </c>
      <c r="M37" s="35">
        <f>R35</f>
      </c>
      <c r="N37" s="36" t="s">
        <v>23</v>
      </c>
      <c r="O37" s="37">
        <f>P35</f>
      </c>
      <c r="P37" s="35"/>
      <c r="Q37" s="36"/>
      <c r="R37" s="37"/>
      <c r="S37" s="38">
        <f>IF(D36="","",D36)</f>
      </c>
      <c r="T37" s="36" t="s">
        <v>23</v>
      </c>
      <c r="U37" s="39">
        <f>IF(F36="","",F36)</f>
      </c>
      <c r="V37" s="38">
        <f>IF(F46="","",F46)</f>
      </c>
      <c r="W37" s="36" t="s">
        <v>23</v>
      </c>
      <c r="X37" s="39">
        <f>IF(D46="","",D46)</f>
      </c>
      <c r="Y37" s="38"/>
      <c r="Z37" s="36"/>
      <c r="AA37" s="39"/>
      <c r="AB37" s="163">
        <f>COUNTIF(M38:AA38,"○")</f>
        <v>0</v>
      </c>
      <c r="AC37" s="145">
        <f>COUNTIF(M38:AA38,"●")</f>
        <v>0</v>
      </c>
      <c r="AD37" s="145">
        <f>COUNTIF(N38:AB38,"△")</f>
        <v>0</v>
      </c>
      <c r="AE37" s="165">
        <f>AB37*3+AD37*1</f>
        <v>0</v>
      </c>
      <c r="AF37" s="155">
        <f>RANK(AE37,AE35:AE42)</f>
        <v>1</v>
      </c>
      <c r="AG37" s="157" t="e">
        <f>M37+P37+S37+V37+Y37</f>
        <v>#VALUE!</v>
      </c>
      <c r="AH37" s="159" t="e">
        <f>O37+R37+U37+X37+AA37</f>
        <v>#VALUE!</v>
      </c>
      <c r="AI37" s="147" t="e">
        <f>AG37-AH37</f>
        <v>#VALUE!</v>
      </c>
      <c r="AJ37" s="149">
        <v>4</v>
      </c>
      <c r="AL37" s="28">
        <v>1</v>
      </c>
      <c r="AM37" s="43" t="e">
        <f>#REF!</f>
        <v>#REF!</v>
      </c>
      <c r="AN37" s="41">
        <f>COUNTIF($C$34:$G$39,AM37)+COUNTIF($C$43:$G$48,AM37)</f>
        <v>24</v>
      </c>
      <c r="AO37" s="28">
        <f>COUNTIF($C$32:$J$32,$AM37)+COUNTIF($C$41:$J$41,$AM37)</f>
        <v>4</v>
      </c>
      <c r="AP37" s="28">
        <f>COUNTIF($H$34:$H$39,$AM37)+COUNTIF($H$43:$H$48,$AM37)</f>
        <v>12</v>
      </c>
      <c r="AQ37" s="28">
        <f>COUNTIF($I$34:$J$39,$AM37)+COUNTIF($I$43:$J$48,$AM37)</f>
        <v>24</v>
      </c>
    </row>
    <row r="38" spans="1:43" ht="30" customHeight="1">
      <c r="A38" s="76" t="s">
        <v>6</v>
      </c>
      <c r="B38" s="80">
        <v>0.5416666666666666</v>
      </c>
      <c r="C38" s="44" t="e">
        <f>AM39</f>
        <v>#REF!</v>
      </c>
      <c r="D38" s="45"/>
      <c r="E38" s="46" t="s">
        <v>23</v>
      </c>
      <c r="F38" s="44"/>
      <c r="G38" s="45" t="e">
        <f>AM40</f>
        <v>#REF!</v>
      </c>
      <c r="H38" s="47" t="e">
        <f>C37</f>
        <v>#REF!</v>
      </c>
      <c r="I38" s="48" t="e">
        <f>C39</f>
        <v>#REF!</v>
      </c>
      <c r="J38" s="49" t="e">
        <f>G39</f>
        <v>#REF!</v>
      </c>
      <c r="K38" s="14"/>
      <c r="L38" s="162"/>
      <c r="M38" s="16"/>
      <c r="N38" s="17" t="str">
        <f>IF(M37="","未入力",IF(M37=O37,"△",IF(M37&gt;O37,"○","●")))</f>
        <v>未入力</v>
      </c>
      <c r="O38" s="18"/>
      <c r="P38" s="16"/>
      <c r="Q38" s="17"/>
      <c r="R38" s="18"/>
      <c r="S38" s="16"/>
      <c r="T38" s="17" t="str">
        <f>IF(S37="","未入力",IF(S37=U37,"△",IF(S37&gt;U37,"○","●")))</f>
        <v>未入力</v>
      </c>
      <c r="U38" s="18"/>
      <c r="V38" s="16"/>
      <c r="W38" s="17" t="str">
        <f>IF(V37="","未入力",IF(V37=X37,"△",IF(V37&gt;X37,"○","●")))</f>
        <v>未入力</v>
      </c>
      <c r="X38" s="17"/>
      <c r="Y38" s="16"/>
      <c r="Z38" s="17"/>
      <c r="AA38" s="17"/>
      <c r="AB38" s="164"/>
      <c r="AC38" s="146"/>
      <c r="AD38" s="146"/>
      <c r="AE38" s="166"/>
      <c r="AF38" s="156"/>
      <c r="AG38" s="158"/>
      <c r="AH38" s="160"/>
      <c r="AI38" s="148"/>
      <c r="AJ38" s="150"/>
      <c r="AL38" s="28">
        <v>2</v>
      </c>
      <c r="AM38" s="43" t="e">
        <f>#REF!</f>
        <v>#REF!</v>
      </c>
      <c r="AN38" s="41">
        <f>COUNTIF($C$34:$G$39,AM38)+COUNTIF($C$43:$G$48,AM38)</f>
        <v>24</v>
      </c>
      <c r="AO38" s="28">
        <f>COUNTIF($C$32:$J$32,$AM38)+COUNTIF($C$41:$J$41,$AM38)</f>
        <v>4</v>
      </c>
      <c r="AP38" s="28">
        <f>COUNTIF($H$34:$H$39,$AM38)+COUNTIF($H$43:$H$48,$AM38)</f>
        <v>12</v>
      </c>
      <c r="AQ38" s="28">
        <f>COUNTIF($I$34:$J$39,$AM38)+COUNTIF($I$43:$J$48,$AM38)</f>
        <v>24</v>
      </c>
    </row>
    <row r="39" spans="1:43" ht="30" customHeight="1">
      <c r="A39" s="81"/>
      <c r="B39" s="82">
        <v>0.5729166666666666</v>
      </c>
      <c r="C39" s="61" t="e">
        <f>AM51</f>
        <v>#REF!</v>
      </c>
      <c r="D39" s="62"/>
      <c r="E39" s="63" t="s">
        <v>23</v>
      </c>
      <c r="F39" s="61"/>
      <c r="G39" s="62" t="e">
        <f>AM52</f>
        <v>#REF!</v>
      </c>
      <c r="H39" s="64" t="e">
        <f>C36</f>
        <v>#REF!</v>
      </c>
      <c r="I39" s="65" t="e">
        <f>C38</f>
        <v>#REF!</v>
      </c>
      <c r="J39" s="66" t="e">
        <f>G38</f>
        <v>#REF!</v>
      </c>
      <c r="K39" s="53"/>
      <c r="L39" s="161" t="e">
        <f>AM39</f>
        <v>#REF!</v>
      </c>
      <c r="M39" s="35">
        <f>U35</f>
      </c>
      <c r="N39" s="36" t="s">
        <v>23</v>
      </c>
      <c r="O39" s="37">
        <f>S35</f>
      </c>
      <c r="P39" s="35">
        <f>U37</f>
      </c>
      <c r="Q39" s="36" t="s">
        <v>23</v>
      </c>
      <c r="R39" s="37">
        <f>S37</f>
      </c>
      <c r="S39" s="35"/>
      <c r="T39" s="36"/>
      <c r="U39" s="37"/>
      <c r="V39" s="38">
        <f>IF(D38="","",D38)</f>
      </c>
      <c r="W39" s="36" t="s">
        <v>23</v>
      </c>
      <c r="X39" s="39">
        <f>IF(F38="","",F38)</f>
      </c>
      <c r="Y39" s="102"/>
      <c r="Z39" s="103"/>
      <c r="AA39" s="104"/>
      <c r="AB39" s="163">
        <f>COUNTIF(M40:AA40,"○")</f>
        <v>0</v>
      </c>
      <c r="AC39" s="145">
        <f>COUNTIF(M40:AA40,"●")</f>
        <v>0</v>
      </c>
      <c r="AD39" s="145">
        <f>COUNTIF(N40:AB40,"△")</f>
        <v>0</v>
      </c>
      <c r="AE39" s="165">
        <f>AB39*3+AD39*1</f>
        <v>0</v>
      </c>
      <c r="AF39" s="155">
        <f>RANK(AE39,AE35:AE42)</f>
        <v>1</v>
      </c>
      <c r="AG39" s="157" t="e">
        <f>M39+P39+S39+V39+Y39</f>
        <v>#VALUE!</v>
      </c>
      <c r="AH39" s="159" t="e">
        <f>O39+R39+U39+X39+AA39</f>
        <v>#VALUE!</v>
      </c>
      <c r="AI39" s="147" t="e">
        <f>AG39-AH39</f>
        <v>#VALUE!</v>
      </c>
      <c r="AJ39" s="149">
        <v>3</v>
      </c>
      <c r="AL39" s="28">
        <v>3</v>
      </c>
      <c r="AM39" s="43" t="e">
        <f>#REF!</f>
        <v>#REF!</v>
      </c>
      <c r="AN39" s="41">
        <f>COUNTIF($C$34:$G$39,AM39)+COUNTIF($C$43:$G$48,AM39)</f>
        <v>24</v>
      </c>
      <c r="AO39" s="28">
        <f>COUNTIF($C$32:$J$32,$AM39)+COUNTIF($C$41:$J$41,$AM39)</f>
        <v>4</v>
      </c>
      <c r="AP39" s="28">
        <f>COUNTIF($H$34:$H$39,$AM39)+COUNTIF($H$43:$H$48,$AM39)</f>
        <v>12</v>
      </c>
      <c r="AQ39" s="28">
        <f>COUNTIF($I$34:$J$39,$AM39)+COUNTIF($I$43:$J$48,$AM39)</f>
        <v>24</v>
      </c>
    </row>
    <row r="40" spans="1:43" ht="3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14"/>
      <c r="L40" s="162"/>
      <c r="M40" s="16"/>
      <c r="N40" s="17" t="str">
        <f>IF(M39="","未入力",IF(M39=O39,"△",IF(M39&gt;O39,"○","●")))</f>
        <v>未入力</v>
      </c>
      <c r="O40" s="18"/>
      <c r="P40" s="16"/>
      <c r="Q40" s="17" t="str">
        <f>IF(P39="","未入力",IF(P39=R39,"△",IF(P39&gt;R39,"○","●")))</f>
        <v>未入力</v>
      </c>
      <c r="R40" s="18"/>
      <c r="S40" s="16"/>
      <c r="T40" s="17"/>
      <c r="U40" s="18"/>
      <c r="V40" s="16"/>
      <c r="W40" s="17" t="str">
        <f>IF(V39="","未入力",IF(V39=X39,"△",IF(V39&gt;X39,"○","●")))</f>
        <v>未入力</v>
      </c>
      <c r="X40" s="17"/>
      <c r="Y40" s="105"/>
      <c r="Z40" s="106"/>
      <c r="AA40" s="106"/>
      <c r="AB40" s="164"/>
      <c r="AC40" s="146"/>
      <c r="AD40" s="146"/>
      <c r="AE40" s="166"/>
      <c r="AF40" s="156"/>
      <c r="AG40" s="158"/>
      <c r="AH40" s="160"/>
      <c r="AI40" s="148"/>
      <c r="AJ40" s="150"/>
      <c r="AL40" s="28">
        <v>4</v>
      </c>
      <c r="AM40" s="43" t="e">
        <f>#REF!</f>
        <v>#REF!</v>
      </c>
      <c r="AN40" s="41">
        <f>COUNTIF($C$34:$G$39,AM40)+COUNTIF($C$43:$G$48,AM40)</f>
        <v>24</v>
      </c>
      <c r="AO40" s="28">
        <f>COUNTIF($C$32:$J$32,$AM40)+COUNTIF($C$41:$J$41,$AM40)</f>
        <v>4</v>
      </c>
      <c r="AP40" s="28">
        <f>COUNTIF($H$34:$H$39,$AM40)+COUNTIF($H$43:$H$48,$AM40)</f>
        <v>12</v>
      </c>
      <c r="AQ40" s="28">
        <f>COUNTIF($I$34:$J$39,$AM40)+COUNTIF($I$43:$J$48,$AM40)</f>
        <v>24</v>
      </c>
    </row>
    <row r="41" spans="1:43" ht="30" customHeight="1" thickBot="1">
      <c r="A41" s="89" t="s">
        <v>7</v>
      </c>
      <c r="B41" s="90" t="s">
        <v>1</v>
      </c>
      <c r="C41" s="83" t="s">
        <v>10</v>
      </c>
      <c r="D41" s="189" t="e">
        <f>C44</f>
        <v>#REF!</v>
      </c>
      <c r="E41" s="189"/>
      <c r="F41" s="189"/>
      <c r="G41" s="84" t="e">
        <f>G44</f>
        <v>#REF!</v>
      </c>
      <c r="H41" s="85" t="s">
        <v>11</v>
      </c>
      <c r="I41" s="190" t="s">
        <v>32</v>
      </c>
      <c r="J41" s="191"/>
      <c r="K41" s="14"/>
      <c r="L41" s="161" t="e">
        <f>AM40</f>
        <v>#REF!</v>
      </c>
      <c r="M41" s="35">
        <f>X35</f>
      </c>
      <c r="N41" s="36" t="s">
        <v>23</v>
      </c>
      <c r="O41" s="37">
        <f>V35</f>
      </c>
      <c r="P41" s="35">
        <f>X37</f>
      </c>
      <c r="Q41" s="36" t="s">
        <v>23</v>
      </c>
      <c r="R41" s="37">
        <f>V37</f>
      </c>
      <c r="S41" s="35">
        <f>X39</f>
      </c>
      <c r="T41" s="36" t="s">
        <v>23</v>
      </c>
      <c r="U41" s="37">
        <f>V39</f>
      </c>
      <c r="V41" s="35"/>
      <c r="W41" s="36"/>
      <c r="X41" s="36"/>
      <c r="Y41" s="102"/>
      <c r="Z41" s="103"/>
      <c r="AA41" s="104"/>
      <c r="AB41" s="163">
        <f>COUNTIF(M42:AA42,"○")</f>
        <v>0</v>
      </c>
      <c r="AC41" s="145">
        <f>COUNTIF(M42:AA42,"●")</f>
        <v>0</v>
      </c>
      <c r="AD41" s="145">
        <f>COUNTIF(N42:AB42,"△")</f>
        <v>0</v>
      </c>
      <c r="AE41" s="165">
        <f>AB41*3+AD41*1</f>
        <v>0</v>
      </c>
      <c r="AF41" s="155">
        <f>RANK(AE41,AE35:AE42)</f>
        <v>1</v>
      </c>
      <c r="AG41" s="157" t="e">
        <f>M41+P41+S41+V41+Y41</f>
        <v>#VALUE!</v>
      </c>
      <c r="AH41" s="159" t="e">
        <f>O41+R41+U41+X41+AA41</f>
        <v>#VALUE!</v>
      </c>
      <c r="AI41" s="147" t="e">
        <f>AG41-AH41</f>
        <v>#VALUE!</v>
      </c>
      <c r="AJ41" s="149">
        <v>2</v>
      </c>
      <c r="AL41" s="28">
        <v>5</v>
      </c>
      <c r="AM41" s="43"/>
      <c r="AN41" s="41"/>
      <c r="AO41" s="28"/>
      <c r="AP41" s="28"/>
      <c r="AQ41" s="28"/>
    </row>
    <row r="42" spans="1:38" ht="30" customHeight="1" thickBot="1" thickTop="1">
      <c r="A42" s="187" t="s">
        <v>9</v>
      </c>
      <c r="B42" s="188"/>
      <c r="C42" s="151" t="s">
        <v>43</v>
      </c>
      <c r="D42" s="152"/>
      <c r="E42" s="152"/>
      <c r="F42" s="152"/>
      <c r="G42" s="152"/>
      <c r="H42" s="94" t="s">
        <v>2</v>
      </c>
      <c r="I42" s="153" t="s">
        <v>3</v>
      </c>
      <c r="J42" s="154"/>
      <c r="K42" s="14"/>
      <c r="L42" s="162"/>
      <c r="M42" s="16"/>
      <c r="N42" s="17" t="str">
        <f>IF(M41="","未入力",IF(M41=O41,"△",IF(M41&gt;O41,"○","●")))</f>
        <v>未入力</v>
      </c>
      <c r="O42" s="18"/>
      <c r="P42" s="16"/>
      <c r="Q42" s="17" t="str">
        <f>IF(P41="","未入力",IF(P41=R41,"△",IF(P41&gt;R41,"○","●")))</f>
        <v>未入力</v>
      </c>
      <c r="R42" s="18"/>
      <c r="S42" s="16"/>
      <c r="T42" s="17" t="str">
        <f>IF(S41="","未入力",IF(S41=U41,"△",IF(S41&gt;U41,"○","●")))</f>
        <v>未入力</v>
      </c>
      <c r="U42" s="18"/>
      <c r="V42" s="16"/>
      <c r="W42" s="17"/>
      <c r="X42" s="17"/>
      <c r="Y42" s="105"/>
      <c r="Z42" s="106"/>
      <c r="AA42" s="106"/>
      <c r="AB42" s="164"/>
      <c r="AC42" s="146"/>
      <c r="AD42" s="146"/>
      <c r="AE42" s="166"/>
      <c r="AF42" s="156"/>
      <c r="AG42" s="158"/>
      <c r="AH42" s="160"/>
      <c r="AI42" s="148"/>
      <c r="AJ42" s="150"/>
      <c r="AL42" s="59" t="s">
        <v>44</v>
      </c>
    </row>
    <row r="43" spans="1:36" ht="30" customHeight="1" thickTop="1">
      <c r="A43" s="76">
        <v>10</v>
      </c>
      <c r="B43" s="86">
        <v>0.4166666666666667</v>
      </c>
      <c r="C43" s="54" t="e">
        <f>AM49</f>
        <v>#REF!</v>
      </c>
      <c r="D43" s="55"/>
      <c r="E43" s="10" t="s">
        <v>23</v>
      </c>
      <c r="F43" s="54"/>
      <c r="G43" s="55" t="e">
        <f>AM52</f>
        <v>#REF!</v>
      </c>
      <c r="H43" s="56" t="e">
        <f>G46</f>
        <v>#REF!</v>
      </c>
      <c r="I43" s="57" t="e">
        <f>C44</f>
        <v>#REF!</v>
      </c>
      <c r="J43" s="58" t="e">
        <f>G44</f>
        <v>#REF!</v>
      </c>
      <c r="K43" s="107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30" customHeight="1">
      <c r="A44" s="76" t="s">
        <v>4</v>
      </c>
      <c r="B44" s="79">
        <v>0.4479166666666667</v>
      </c>
      <c r="C44" s="30" t="e">
        <f>AM37</f>
        <v>#REF!</v>
      </c>
      <c r="D44" s="31"/>
      <c r="E44" s="10" t="s">
        <v>23</v>
      </c>
      <c r="F44" s="30"/>
      <c r="G44" s="31" t="e">
        <f>AM40</f>
        <v>#REF!</v>
      </c>
      <c r="H44" s="32" t="e">
        <f>G47</f>
        <v>#REF!</v>
      </c>
      <c r="I44" s="33" t="e">
        <f>C45</f>
        <v>#REF!</v>
      </c>
      <c r="J44" s="34" t="e">
        <f>G45</f>
        <v>#REF!</v>
      </c>
      <c r="K44" s="53"/>
      <c r="L44" s="185" t="s">
        <v>24</v>
      </c>
      <c r="M44" s="185"/>
      <c r="N44" s="185"/>
      <c r="O44" s="186" t="e">
        <f>AM47</f>
        <v>#REF!</v>
      </c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</row>
    <row r="45" spans="1:36" ht="30" customHeight="1" thickBot="1">
      <c r="A45" s="76">
        <v>15</v>
      </c>
      <c r="B45" s="78">
        <v>0.4791666666666667</v>
      </c>
      <c r="C45" s="30" t="e">
        <f>AM52</f>
        <v>#REF!</v>
      </c>
      <c r="D45" s="31"/>
      <c r="E45" s="10" t="s">
        <v>23</v>
      </c>
      <c r="F45" s="30"/>
      <c r="G45" s="31" t="e">
        <f>AM50</f>
        <v>#REF!</v>
      </c>
      <c r="H45" s="32" t="e">
        <f>G48</f>
        <v>#REF!</v>
      </c>
      <c r="I45" s="33" t="e">
        <f>C46</f>
        <v>#REF!</v>
      </c>
      <c r="J45" s="34" t="e">
        <f>G46</f>
        <v>#REF!</v>
      </c>
      <c r="K45" s="95"/>
      <c r="L45" s="175" t="s">
        <v>22</v>
      </c>
      <c r="M45" s="175"/>
      <c r="N45" s="175"/>
      <c r="O45" s="176" t="e">
        <f>AM46</f>
        <v>#REF!</v>
      </c>
      <c r="P45" s="177"/>
      <c r="Q45" s="177"/>
      <c r="R45" s="178"/>
      <c r="S45" s="179" t="s">
        <v>40</v>
      </c>
      <c r="T45" s="180"/>
      <c r="U45" s="180"/>
      <c r="V45" s="181">
        <f>AR47</f>
        <v>7</v>
      </c>
      <c r="W45" s="181"/>
      <c r="X45" s="182"/>
      <c r="Y45" s="183" t="s">
        <v>12</v>
      </c>
      <c r="Z45" s="183"/>
      <c r="AA45" s="183"/>
      <c r="AB45" s="183"/>
      <c r="AC45" s="184" t="e">
        <f>#REF!</f>
        <v>#REF!</v>
      </c>
      <c r="AD45" s="184"/>
      <c r="AE45" s="184"/>
      <c r="AF45" s="184"/>
      <c r="AG45" s="184"/>
      <c r="AH45" s="184"/>
      <c r="AI45" s="184"/>
      <c r="AJ45" s="184"/>
    </row>
    <row r="46" spans="1:44" ht="30" customHeight="1" thickTop="1">
      <c r="A46" s="76" t="s">
        <v>5</v>
      </c>
      <c r="B46" s="79">
        <v>0.5104166666666666</v>
      </c>
      <c r="C46" s="30" t="e">
        <f>AM40</f>
        <v>#REF!</v>
      </c>
      <c r="D46" s="31"/>
      <c r="E46" s="10" t="s">
        <v>23</v>
      </c>
      <c r="F46" s="30"/>
      <c r="G46" s="31" t="e">
        <f>AM38</f>
        <v>#REF!</v>
      </c>
      <c r="H46" s="32" t="e">
        <f>G45</f>
        <v>#REF!</v>
      </c>
      <c r="I46" s="33" t="e">
        <f>C47</f>
        <v>#REF!</v>
      </c>
      <c r="J46" s="34" t="e">
        <f>C45</f>
        <v>#REF!</v>
      </c>
      <c r="K46" s="14"/>
      <c r="L46" s="15" t="s">
        <v>13</v>
      </c>
      <c r="M46" s="170" t="e">
        <f>L47</f>
        <v>#REF!</v>
      </c>
      <c r="N46" s="171"/>
      <c r="O46" s="172"/>
      <c r="P46" s="170" t="e">
        <f>L49</f>
        <v>#REF!</v>
      </c>
      <c r="Q46" s="171"/>
      <c r="R46" s="172"/>
      <c r="S46" s="170" t="e">
        <f>L51</f>
        <v>#REF!</v>
      </c>
      <c r="T46" s="171"/>
      <c r="U46" s="172"/>
      <c r="V46" s="170" t="e">
        <f>L53</f>
        <v>#REF!</v>
      </c>
      <c r="W46" s="171"/>
      <c r="X46" s="171"/>
      <c r="Y46" s="173"/>
      <c r="Z46" s="174"/>
      <c r="AA46" s="174"/>
      <c r="AB46" s="19" t="s">
        <v>14</v>
      </c>
      <c r="AC46" s="20" t="s">
        <v>15</v>
      </c>
      <c r="AD46" s="21" t="s">
        <v>41</v>
      </c>
      <c r="AE46" s="22" t="s">
        <v>16</v>
      </c>
      <c r="AF46" s="23" t="s">
        <v>21</v>
      </c>
      <c r="AG46" s="24" t="s">
        <v>17</v>
      </c>
      <c r="AH46" s="25" t="s">
        <v>18</v>
      </c>
      <c r="AI46" s="26" t="s">
        <v>19</v>
      </c>
      <c r="AJ46" s="27" t="s">
        <v>20</v>
      </c>
      <c r="AL46" s="28" t="s">
        <v>22</v>
      </c>
      <c r="AM46" s="167" t="e">
        <f>#REF!</f>
        <v>#REF!</v>
      </c>
      <c r="AN46" s="168"/>
      <c r="AO46" s="168"/>
      <c r="AP46" s="168"/>
      <c r="AQ46" s="169"/>
      <c r="AR46" s="29" t="s">
        <v>40</v>
      </c>
    </row>
    <row r="47" spans="1:44" ht="30" customHeight="1" thickBot="1">
      <c r="A47" s="76" t="s">
        <v>31</v>
      </c>
      <c r="B47" s="87">
        <v>0.5416666666666666</v>
      </c>
      <c r="C47" s="30" t="e">
        <f>AM49</f>
        <v>#REF!</v>
      </c>
      <c r="D47" s="31"/>
      <c r="E47" s="46" t="s">
        <v>23</v>
      </c>
      <c r="F47" s="30"/>
      <c r="G47" s="31" t="e">
        <f>AM51</f>
        <v>#REF!</v>
      </c>
      <c r="H47" s="32" t="e">
        <f>C46</f>
        <v>#REF!</v>
      </c>
      <c r="I47" s="33" t="e">
        <f>C48</f>
        <v>#REF!</v>
      </c>
      <c r="J47" s="34" t="e">
        <f>G48</f>
        <v>#REF!</v>
      </c>
      <c r="K47" s="14"/>
      <c r="L47" s="161" t="e">
        <f>AM49</f>
        <v>#REF!</v>
      </c>
      <c r="M47" s="35"/>
      <c r="N47" s="36"/>
      <c r="O47" s="37"/>
      <c r="P47" s="38">
        <f>IF(D35="","",D35)</f>
      </c>
      <c r="Q47" s="36" t="s">
        <v>23</v>
      </c>
      <c r="R47" s="39">
        <f>IF(F35="","",F35)</f>
      </c>
      <c r="S47" s="38">
        <f>IF(D47="","",D47)</f>
      </c>
      <c r="T47" s="36" t="s">
        <v>23</v>
      </c>
      <c r="U47" s="39">
        <f>IF(F47="","",F47)</f>
      </c>
      <c r="V47" s="38">
        <f>IF(D43="","",D43)</f>
      </c>
      <c r="W47" s="36" t="s">
        <v>23</v>
      </c>
      <c r="X47" s="39">
        <f>IF(F43="","",F43)</f>
      </c>
      <c r="Y47" s="102"/>
      <c r="Z47" s="103"/>
      <c r="AA47" s="104"/>
      <c r="AB47" s="163">
        <f>COUNTIF(M48:AA48,"○")</f>
        <v>0</v>
      </c>
      <c r="AC47" s="145">
        <f>COUNTIF(M48:AA48,"●")</f>
        <v>0</v>
      </c>
      <c r="AD47" s="145">
        <f>COUNTIF(N48:AB48,"△")</f>
        <v>0</v>
      </c>
      <c r="AE47" s="165">
        <f>AB47*3+AD47*1</f>
        <v>0</v>
      </c>
      <c r="AF47" s="155">
        <f>RANK(AE47,AE47:AE54)</f>
        <v>1</v>
      </c>
      <c r="AG47" s="157" t="e">
        <f>M47+P47+S47+V47+Y47</f>
        <v>#VALUE!</v>
      </c>
      <c r="AH47" s="159" t="e">
        <f>O47+R47+U47+X47+AA47</f>
        <v>#VALUE!</v>
      </c>
      <c r="AI47" s="147" t="e">
        <f>AG47-AH47</f>
        <v>#VALUE!</v>
      </c>
      <c r="AJ47" s="149">
        <v>3</v>
      </c>
      <c r="AL47" s="28" t="s">
        <v>0</v>
      </c>
      <c r="AM47" s="167" t="e">
        <f>#REF!</f>
        <v>#REF!</v>
      </c>
      <c r="AN47" s="168"/>
      <c r="AO47" s="168"/>
      <c r="AP47" s="168"/>
      <c r="AQ47" s="169"/>
      <c r="AR47" s="40">
        <v>7</v>
      </c>
    </row>
    <row r="48" spans="1:43" ht="30" customHeight="1">
      <c r="A48" s="81"/>
      <c r="B48" s="88">
        <v>0.5729166666666666</v>
      </c>
      <c r="C48" s="61" t="e">
        <f>AM37</f>
        <v>#REF!</v>
      </c>
      <c r="D48" s="62"/>
      <c r="E48" s="63" t="s">
        <v>23</v>
      </c>
      <c r="F48" s="61"/>
      <c r="G48" s="62" t="e">
        <f>AM39</f>
        <v>#REF!</v>
      </c>
      <c r="H48" s="64" t="e">
        <f>C45</f>
        <v>#REF!</v>
      </c>
      <c r="I48" s="65" t="e">
        <f>C47</f>
        <v>#REF!</v>
      </c>
      <c r="J48" s="66" t="e">
        <f>G47</f>
        <v>#REF!</v>
      </c>
      <c r="K48" s="14"/>
      <c r="L48" s="162"/>
      <c r="M48" s="16"/>
      <c r="N48" s="17"/>
      <c r="O48" s="18"/>
      <c r="P48" s="16"/>
      <c r="Q48" s="17" t="str">
        <f>IF(P47="","未入力",IF(P47=R47,"△",IF(P47&gt;R47,"○","●")))</f>
        <v>未入力</v>
      </c>
      <c r="R48" s="18"/>
      <c r="S48" s="16"/>
      <c r="T48" s="17" t="str">
        <f>IF(S47="","未入力",IF(S47=U47,"△",IF(S47&gt;U47,"○","●")))</f>
        <v>未入力</v>
      </c>
      <c r="U48" s="18"/>
      <c r="V48" s="16"/>
      <c r="W48" s="17" t="str">
        <f>IF(V47="","未入力",IF(V47=X47,"△",IF(V47&gt;X47,"○","●")))</f>
        <v>未入力</v>
      </c>
      <c r="X48" s="17"/>
      <c r="Y48" s="105"/>
      <c r="Z48" s="106"/>
      <c r="AA48" s="106"/>
      <c r="AB48" s="164"/>
      <c r="AC48" s="146"/>
      <c r="AD48" s="146"/>
      <c r="AE48" s="166"/>
      <c r="AF48" s="156"/>
      <c r="AG48" s="158"/>
      <c r="AH48" s="160"/>
      <c r="AI48" s="148"/>
      <c r="AJ48" s="150"/>
      <c r="AL48" s="28" t="s">
        <v>29</v>
      </c>
      <c r="AM48" s="4" t="s">
        <v>28</v>
      </c>
      <c r="AN48" s="41" t="s">
        <v>26</v>
      </c>
      <c r="AO48" s="28" t="s">
        <v>27</v>
      </c>
      <c r="AP48" s="42" t="s">
        <v>2</v>
      </c>
      <c r="AQ48" s="42" t="s">
        <v>3</v>
      </c>
    </row>
    <row r="49" spans="1:43" ht="3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14"/>
      <c r="L49" s="161" t="e">
        <f>AM50</f>
        <v>#REF!</v>
      </c>
      <c r="M49" s="35">
        <f>R47</f>
      </c>
      <c r="N49" s="36" t="s">
        <v>23</v>
      </c>
      <c r="O49" s="37">
        <f>P47</f>
      </c>
      <c r="P49" s="35"/>
      <c r="Q49" s="36"/>
      <c r="R49" s="37"/>
      <c r="S49" s="38">
        <f>IF(D37="","",D37)</f>
      </c>
      <c r="T49" s="36" t="s">
        <v>23</v>
      </c>
      <c r="U49" s="39">
        <f>IF(F37="","",F37)</f>
      </c>
      <c r="V49" s="38">
        <f>IF(F45="","",F45)</f>
      </c>
      <c r="W49" s="36" t="s">
        <v>23</v>
      </c>
      <c r="X49" s="39">
        <f>IF(D45="","",D45)</f>
      </c>
      <c r="Y49" s="38"/>
      <c r="Z49" s="36"/>
      <c r="AA49" s="39"/>
      <c r="AB49" s="163">
        <f>COUNTIF(M50:AA50,"○")</f>
        <v>0</v>
      </c>
      <c r="AC49" s="145">
        <f>COUNTIF(M50:AA50,"●")</f>
        <v>0</v>
      </c>
      <c r="AD49" s="145">
        <f>COUNTIF(N50:AB50,"△")</f>
        <v>0</v>
      </c>
      <c r="AE49" s="165">
        <f>AB49*3+AD49*1</f>
        <v>0</v>
      </c>
      <c r="AF49" s="155">
        <f>RANK(AE49,AE47:AE54)</f>
        <v>1</v>
      </c>
      <c r="AG49" s="157" t="e">
        <f>M49+P49+S49+V49+Y49</f>
        <v>#VALUE!</v>
      </c>
      <c r="AH49" s="159" t="e">
        <f>O49+R49+U49+X49+AA49</f>
        <v>#VALUE!</v>
      </c>
      <c r="AI49" s="147" t="e">
        <f>AG49-AH49</f>
        <v>#VALUE!</v>
      </c>
      <c r="AJ49" s="149">
        <v>4</v>
      </c>
      <c r="AL49" s="28">
        <v>1</v>
      </c>
      <c r="AM49" s="43" t="e">
        <f>#REF!</f>
        <v>#REF!</v>
      </c>
      <c r="AN49" s="41">
        <f>COUNTIF($C$34:$G$39,AM49)+COUNTIF($C$43:$G$48,AM49)</f>
        <v>24</v>
      </c>
      <c r="AO49" s="28">
        <f>COUNTIF($C$32:$J$32,$AM49)+COUNTIF($C$41:$J$41,$AM49)</f>
        <v>4</v>
      </c>
      <c r="AP49" s="28">
        <f>COUNTIF($H$34:$H$39,$AM49)+COUNTIF($H$43:$H$48,$AM49)</f>
        <v>12</v>
      </c>
      <c r="AQ49" s="28">
        <f>COUNTIF($I$34:$J$39,$AM49)+COUNTIF($I$43:$J$48,$AM49)</f>
        <v>24</v>
      </c>
    </row>
    <row r="50" spans="1:43" ht="3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14"/>
      <c r="L50" s="162"/>
      <c r="M50" s="16"/>
      <c r="N50" s="17" t="str">
        <f>IF(M49="","未入力",IF(M49=O49,"△",IF(M49&gt;O49,"○","●")))</f>
        <v>未入力</v>
      </c>
      <c r="O50" s="18"/>
      <c r="P50" s="16"/>
      <c r="Q50" s="17"/>
      <c r="R50" s="18"/>
      <c r="S50" s="16"/>
      <c r="T50" s="17" t="str">
        <f>IF(S49="","未入力",IF(S49=U49,"△",IF(S49&gt;U49,"○","●")))</f>
        <v>未入力</v>
      </c>
      <c r="U50" s="18"/>
      <c r="V50" s="16"/>
      <c r="W50" s="17" t="str">
        <f>IF(V49="","未入力",IF(V49=X49,"△",IF(V49&gt;X49,"○","●")))</f>
        <v>未入力</v>
      </c>
      <c r="X50" s="17"/>
      <c r="Y50" s="16"/>
      <c r="Z50" s="17"/>
      <c r="AA50" s="17"/>
      <c r="AB50" s="164"/>
      <c r="AC50" s="146"/>
      <c r="AD50" s="146"/>
      <c r="AE50" s="166"/>
      <c r="AF50" s="156"/>
      <c r="AG50" s="158"/>
      <c r="AH50" s="160"/>
      <c r="AI50" s="148"/>
      <c r="AJ50" s="150"/>
      <c r="AL50" s="28">
        <v>2</v>
      </c>
      <c r="AM50" s="43" t="e">
        <f>#REF!</f>
        <v>#REF!</v>
      </c>
      <c r="AN50" s="41">
        <f>COUNTIF($C$34:$G$39,AM50)+COUNTIF($C$43:$G$48,AM50)</f>
        <v>24</v>
      </c>
      <c r="AO50" s="28">
        <f>COUNTIF($C$32:$J$32,$AM50)+COUNTIF($C$41:$J$41,$AM50)</f>
        <v>4</v>
      </c>
      <c r="AP50" s="28">
        <f>COUNTIF($H$34:$H$39,$AM50)+COUNTIF($H$43:$H$48,$AM50)</f>
        <v>12</v>
      </c>
      <c r="AQ50" s="28">
        <f>COUNTIF($I$34:$J$39,$AM50)+COUNTIF($I$43:$J$48,$AM50)</f>
        <v>24</v>
      </c>
    </row>
    <row r="51" spans="1:43" ht="3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53"/>
      <c r="L51" s="161" t="e">
        <f>AM51</f>
        <v>#REF!</v>
      </c>
      <c r="M51" s="35">
        <f>U47</f>
      </c>
      <c r="N51" s="36" t="s">
        <v>23</v>
      </c>
      <c r="O51" s="37">
        <f>S47</f>
      </c>
      <c r="P51" s="35">
        <f>U49</f>
      </c>
      <c r="Q51" s="36" t="s">
        <v>23</v>
      </c>
      <c r="R51" s="37">
        <f>S49</f>
      </c>
      <c r="S51" s="35"/>
      <c r="T51" s="36"/>
      <c r="U51" s="37"/>
      <c r="V51" s="38">
        <f>IF(D39="","",D39)</f>
      </c>
      <c r="W51" s="36" t="s">
        <v>23</v>
      </c>
      <c r="X51" s="39">
        <f>IF(F39="","",F39)</f>
      </c>
      <c r="Y51" s="38"/>
      <c r="Z51" s="36"/>
      <c r="AA51" s="39"/>
      <c r="AB51" s="163">
        <f>COUNTIF(M52:AA52,"○")</f>
        <v>0</v>
      </c>
      <c r="AC51" s="145">
        <f>COUNTIF(M52:AA52,"●")</f>
        <v>0</v>
      </c>
      <c r="AD51" s="145">
        <f>COUNTIF(N52:AB52,"△")</f>
        <v>0</v>
      </c>
      <c r="AE51" s="165">
        <f>AB51*3+AD51*1</f>
        <v>0</v>
      </c>
      <c r="AF51" s="155">
        <f>RANK(AE51,AE47:AE54)</f>
        <v>1</v>
      </c>
      <c r="AG51" s="157" t="e">
        <f>M51+P51+S51+V51+Y51</f>
        <v>#VALUE!</v>
      </c>
      <c r="AH51" s="159" t="e">
        <f>O51+R51+U51+X51+AA51</f>
        <v>#VALUE!</v>
      </c>
      <c r="AI51" s="147" t="e">
        <f>AG51-AH51</f>
        <v>#VALUE!</v>
      </c>
      <c r="AJ51" s="149">
        <v>1</v>
      </c>
      <c r="AL51" s="28">
        <v>3</v>
      </c>
      <c r="AM51" s="43" t="e">
        <f>#REF!</f>
        <v>#REF!</v>
      </c>
      <c r="AN51" s="41">
        <f>COUNTIF($C$34:$G$39,AM51)+COUNTIF($C$43:$G$48,AM51)</f>
        <v>24</v>
      </c>
      <c r="AO51" s="28">
        <f>COUNTIF($C$32:$J$32,$AM51)+COUNTIF($C$41:$J$41,$AM51)</f>
        <v>4</v>
      </c>
      <c r="AP51" s="28">
        <f>COUNTIF($H$34:$H$39,$AM51)+COUNTIF($H$43:$H$48,$AM51)</f>
        <v>12</v>
      </c>
      <c r="AQ51" s="28">
        <f>COUNTIF($I$34:$J$39,$AM51)+COUNTIF($I$43:$J$48,$AM51)</f>
        <v>24</v>
      </c>
    </row>
    <row r="52" spans="1:43" ht="3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14"/>
      <c r="L52" s="162"/>
      <c r="M52" s="16"/>
      <c r="N52" s="17" t="str">
        <f>IF(M51="","未入力",IF(M51=O51,"△",IF(M51&gt;O51,"○","●")))</f>
        <v>未入力</v>
      </c>
      <c r="O52" s="18"/>
      <c r="P52" s="16"/>
      <c r="Q52" s="17" t="str">
        <f>IF(P51="","未入力",IF(P51=R51,"△",IF(P51&gt;R51,"○","●")))</f>
        <v>未入力</v>
      </c>
      <c r="R52" s="18"/>
      <c r="S52" s="16"/>
      <c r="T52" s="17"/>
      <c r="U52" s="18"/>
      <c r="V52" s="16"/>
      <c r="W52" s="17" t="str">
        <f>IF(V51="","未入力",IF(V51=X51,"△",IF(V51&gt;X51,"○","●")))</f>
        <v>未入力</v>
      </c>
      <c r="X52" s="17"/>
      <c r="Y52" s="16"/>
      <c r="Z52" s="17"/>
      <c r="AA52" s="17"/>
      <c r="AB52" s="164"/>
      <c r="AC52" s="146"/>
      <c r="AD52" s="146"/>
      <c r="AE52" s="166"/>
      <c r="AF52" s="156"/>
      <c r="AG52" s="158"/>
      <c r="AH52" s="160"/>
      <c r="AI52" s="148"/>
      <c r="AJ52" s="150"/>
      <c r="AL52" s="28">
        <v>4</v>
      </c>
      <c r="AM52" s="43" t="e">
        <f>#REF!</f>
        <v>#REF!</v>
      </c>
      <c r="AN52" s="41">
        <f>COUNTIF($C$34:$G$39,AM52)+COUNTIF($C$43:$G$48,AM52)</f>
        <v>24</v>
      </c>
      <c r="AO52" s="28">
        <f>COUNTIF($C$32:$J$32,$AM52)+COUNTIF($C$41:$J$41,$AM52)</f>
        <v>4</v>
      </c>
      <c r="AP52" s="28">
        <f>COUNTIF($H$34:$H$39,$AM52)+COUNTIF($H$43:$H$48,$AM52)</f>
        <v>12</v>
      </c>
      <c r="AQ52" s="28">
        <f>COUNTIF($I$34:$J$39,$AM52)+COUNTIF($I$43:$J$48,$AM52)</f>
        <v>24</v>
      </c>
    </row>
    <row r="53" spans="1:43" ht="3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14"/>
      <c r="L53" s="161" t="e">
        <f>AM52</f>
        <v>#REF!</v>
      </c>
      <c r="M53" s="35">
        <f>X47</f>
      </c>
      <c r="N53" s="36" t="s">
        <v>23</v>
      </c>
      <c r="O53" s="37">
        <f>V47</f>
      </c>
      <c r="P53" s="35">
        <f>X49</f>
      </c>
      <c r="Q53" s="36" t="s">
        <v>23</v>
      </c>
      <c r="R53" s="37">
        <f>V49</f>
      </c>
      <c r="S53" s="35">
        <f>X51</f>
      </c>
      <c r="T53" s="36" t="s">
        <v>23</v>
      </c>
      <c r="U53" s="37">
        <f>V51</f>
      </c>
      <c r="V53" s="35"/>
      <c r="W53" s="36"/>
      <c r="X53" s="36"/>
      <c r="Y53" s="102"/>
      <c r="Z53" s="103"/>
      <c r="AA53" s="104"/>
      <c r="AB53" s="163">
        <f>COUNTIF(M54:AA54,"○")</f>
        <v>0</v>
      </c>
      <c r="AC53" s="145">
        <f>COUNTIF(M54:AA54,"●")</f>
        <v>0</v>
      </c>
      <c r="AD53" s="145">
        <f>COUNTIF(N54:AB54,"△")</f>
        <v>0</v>
      </c>
      <c r="AE53" s="165">
        <f>AB53*3+AD53*1</f>
        <v>0</v>
      </c>
      <c r="AF53" s="155">
        <f>RANK(AE53,AE47:AE54)</f>
        <v>1</v>
      </c>
      <c r="AG53" s="157" t="e">
        <f>M53+P53+S53+V53+Y53</f>
        <v>#VALUE!</v>
      </c>
      <c r="AH53" s="159" t="e">
        <f>O53+R53+U53+X53+AA53</f>
        <v>#VALUE!</v>
      </c>
      <c r="AI53" s="147" t="e">
        <f>AG53-AH53</f>
        <v>#VALUE!</v>
      </c>
      <c r="AJ53" s="149">
        <v>2</v>
      </c>
      <c r="AL53" s="28">
        <v>5</v>
      </c>
      <c r="AM53" s="43"/>
      <c r="AN53" s="41"/>
      <c r="AO53" s="28"/>
      <c r="AP53" s="28"/>
      <c r="AQ53" s="28"/>
    </row>
    <row r="54" spans="1:38" ht="3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14"/>
      <c r="L54" s="162"/>
      <c r="M54" s="16"/>
      <c r="N54" s="17" t="str">
        <f>IF(M53="","未入力",IF(M53=O53,"△",IF(M53&gt;O53,"○","●")))</f>
        <v>未入力</v>
      </c>
      <c r="O54" s="18"/>
      <c r="P54" s="16"/>
      <c r="Q54" s="17" t="str">
        <f>IF(P53="","未入力",IF(P53=R53,"△",IF(P53&gt;R53,"○","●")))</f>
        <v>未入力</v>
      </c>
      <c r="R54" s="18"/>
      <c r="S54" s="16"/>
      <c r="T54" s="17" t="str">
        <f>IF(S53="","未入力",IF(S53=U53,"△",IF(S53&gt;U53,"○","●")))</f>
        <v>未入力</v>
      </c>
      <c r="U54" s="18"/>
      <c r="V54" s="16"/>
      <c r="W54" s="17"/>
      <c r="X54" s="17"/>
      <c r="Y54" s="105"/>
      <c r="Z54" s="106"/>
      <c r="AA54" s="106"/>
      <c r="AB54" s="164"/>
      <c r="AC54" s="146"/>
      <c r="AD54" s="146"/>
      <c r="AE54" s="166"/>
      <c r="AF54" s="156"/>
      <c r="AG54" s="158"/>
      <c r="AH54" s="160"/>
      <c r="AI54" s="148"/>
      <c r="AJ54" s="150"/>
      <c r="AL54" s="59" t="s">
        <v>44</v>
      </c>
    </row>
    <row r="55" spans="1:36" ht="27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14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1"/>
      <c r="AC55" s="71"/>
      <c r="AD55" s="71"/>
      <c r="AE55" s="71"/>
      <c r="AF55" s="72"/>
      <c r="AG55" s="73"/>
      <c r="AH55" s="73"/>
      <c r="AI55" s="74"/>
      <c r="AJ55" s="75"/>
    </row>
    <row r="56" spans="11:36" ht="27.75" customHeight="1">
      <c r="K56" s="14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1"/>
      <c r="AC56" s="71"/>
      <c r="AD56" s="71"/>
      <c r="AE56" s="71"/>
      <c r="AF56" s="72"/>
      <c r="AG56" s="73"/>
      <c r="AH56" s="73"/>
      <c r="AI56" s="74"/>
      <c r="AJ56" s="75"/>
    </row>
    <row r="57" spans="11:36" ht="27.75" customHeight="1">
      <c r="K57" s="14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1"/>
      <c r="AC57" s="71"/>
      <c r="AD57" s="71"/>
      <c r="AE57" s="71"/>
      <c r="AF57" s="72"/>
      <c r="AG57" s="73"/>
      <c r="AH57" s="73"/>
      <c r="AI57" s="74"/>
      <c r="AJ57" s="75"/>
    </row>
  </sheetData>
  <sheetProtection/>
  <mergeCells count="267">
    <mergeCell ref="H2:R2"/>
    <mergeCell ref="D4:F4"/>
    <mergeCell ref="I4:J4"/>
    <mergeCell ref="L4:N4"/>
    <mergeCell ref="O4:AJ4"/>
    <mergeCell ref="A5:B5"/>
    <mergeCell ref="C5:G5"/>
    <mergeCell ref="I5:J5"/>
    <mergeCell ref="L5:N5"/>
    <mergeCell ref="O5:R5"/>
    <mergeCell ref="S5:U5"/>
    <mergeCell ref="V5:X5"/>
    <mergeCell ref="Y5:AB5"/>
    <mergeCell ref="AC5:AJ5"/>
    <mergeCell ref="M6:O6"/>
    <mergeCell ref="P6:R6"/>
    <mergeCell ref="S6:U6"/>
    <mergeCell ref="V6:X6"/>
    <mergeCell ref="Y6:AA6"/>
    <mergeCell ref="AM6:AQ6"/>
    <mergeCell ref="L7:L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M7:AQ7"/>
    <mergeCell ref="L9:L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11:B11"/>
    <mergeCell ref="D11:F11"/>
    <mergeCell ref="I11:J11"/>
    <mergeCell ref="L11:L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L13:L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L15:L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D18:F18"/>
    <mergeCell ref="I18:J18"/>
    <mergeCell ref="L18:N18"/>
    <mergeCell ref="O18:AJ18"/>
    <mergeCell ref="A19:B19"/>
    <mergeCell ref="C19:G19"/>
    <mergeCell ref="I19:J19"/>
    <mergeCell ref="L19:N19"/>
    <mergeCell ref="O19:R19"/>
    <mergeCell ref="S19:U19"/>
    <mergeCell ref="V19:X19"/>
    <mergeCell ref="Y19:AB19"/>
    <mergeCell ref="AC19:AJ19"/>
    <mergeCell ref="M20:O20"/>
    <mergeCell ref="P20:R20"/>
    <mergeCell ref="S20:U20"/>
    <mergeCell ref="V20:X20"/>
    <mergeCell ref="Y20:AA20"/>
    <mergeCell ref="AM20:AQ20"/>
    <mergeCell ref="L21:L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M21:AQ21"/>
    <mergeCell ref="L23:L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25:B25"/>
    <mergeCell ref="D25:F25"/>
    <mergeCell ref="I25:J25"/>
    <mergeCell ref="L25:L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L27:L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J27:AJ28"/>
    <mergeCell ref="L29:L30"/>
    <mergeCell ref="AB29:AB30"/>
    <mergeCell ref="AC29:AC30"/>
    <mergeCell ref="AD29:AD30"/>
    <mergeCell ref="AE29:AE30"/>
    <mergeCell ref="D32:F32"/>
    <mergeCell ref="I32:J32"/>
    <mergeCell ref="L32:N32"/>
    <mergeCell ref="O32:AJ32"/>
    <mergeCell ref="AF29:AF30"/>
    <mergeCell ref="AG29:AG30"/>
    <mergeCell ref="AH29:AH30"/>
    <mergeCell ref="AI29:AI30"/>
    <mergeCell ref="AJ29:AJ30"/>
    <mergeCell ref="A33:B33"/>
    <mergeCell ref="C33:G33"/>
    <mergeCell ref="I33:J33"/>
    <mergeCell ref="L33:N33"/>
    <mergeCell ref="O33:R33"/>
    <mergeCell ref="S33:U33"/>
    <mergeCell ref="V33:X33"/>
    <mergeCell ref="Y33:AB33"/>
    <mergeCell ref="AC33:AJ33"/>
    <mergeCell ref="M34:O34"/>
    <mergeCell ref="P34:R34"/>
    <mergeCell ref="S34:U34"/>
    <mergeCell ref="V34:X34"/>
    <mergeCell ref="Y34:AA34"/>
    <mergeCell ref="AM34:AQ34"/>
    <mergeCell ref="L35:L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J35:AJ36"/>
    <mergeCell ref="AM35:AQ35"/>
    <mergeCell ref="L37:L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L39:L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J39:AJ40"/>
    <mergeCell ref="A42:B42"/>
    <mergeCell ref="D41:F41"/>
    <mergeCell ref="I41:J41"/>
    <mergeCell ref="L41:L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J41:AJ42"/>
    <mergeCell ref="L44:N44"/>
    <mergeCell ref="O44:AJ44"/>
    <mergeCell ref="L45:N45"/>
    <mergeCell ref="O45:R45"/>
    <mergeCell ref="S45:U45"/>
    <mergeCell ref="V45:X45"/>
    <mergeCell ref="Y45:AB45"/>
    <mergeCell ref="AC45:AJ45"/>
    <mergeCell ref="M46:O46"/>
    <mergeCell ref="P46:R46"/>
    <mergeCell ref="S46:U46"/>
    <mergeCell ref="V46:X46"/>
    <mergeCell ref="Y46:AA46"/>
    <mergeCell ref="AM46:AQ46"/>
    <mergeCell ref="AH47:AH48"/>
    <mergeCell ref="AI47:AI48"/>
    <mergeCell ref="AJ47:AJ48"/>
    <mergeCell ref="AM47:AQ47"/>
    <mergeCell ref="L49:L50"/>
    <mergeCell ref="AB49:AB50"/>
    <mergeCell ref="AC49:AC50"/>
    <mergeCell ref="AD49:AD50"/>
    <mergeCell ref="AE49:AE50"/>
    <mergeCell ref="L47:L48"/>
    <mergeCell ref="AE51:AE52"/>
    <mergeCell ref="AG47:AG48"/>
    <mergeCell ref="AB47:AB48"/>
    <mergeCell ref="AC47:AC48"/>
    <mergeCell ref="AD47:AD48"/>
    <mergeCell ref="AE47:AE48"/>
    <mergeCell ref="AF47:AF48"/>
    <mergeCell ref="AI49:AI50"/>
    <mergeCell ref="AJ49:AJ50"/>
    <mergeCell ref="AJ53:AJ54"/>
    <mergeCell ref="AF51:AF52"/>
    <mergeCell ref="AG51:AG52"/>
    <mergeCell ref="AH51:AH52"/>
    <mergeCell ref="L53:L54"/>
    <mergeCell ref="AB53:AB54"/>
    <mergeCell ref="AE53:AE54"/>
    <mergeCell ref="AF49:AF50"/>
    <mergeCell ref="AG49:AG50"/>
    <mergeCell ref="AH49:AH50"/>
    <mergeCell ref="L51:L52"/>
    <mergeCell ref="AB51:AB52"/>
    <mergeCell ref="AC51:AC52"/>
    <mergeCell ref="AD51:AD52"/>
    <mergeCell ref="AC53:AC54"/>
    <mergeCell ref="AD53:AD54"/>
    <mergeCell ref="AI51:AI52"/>
    <mergeCell ref="AJ51:AJ52"/>
    <mergeCell ref="C42:G42"/>
    <mergeCell ref="I42:J42"/>
    <mergeCell ref="AF53:AF54"/>
    <mergeCell ref="AG53:AG54"/>
    <mergeCell ref="AH53:AH54"/>
    <mergeCell ref="AI53:AI5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68" r:id="rId2"/>
  <colBreaks count="1" manualBreakCount="1">
    <brk id="3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tabSelected="1" view="pageBreakPreview" zoomScale="60" zoomScaleNormal="85" zoomScalePageLayoutView="0" workbookViewId="0" topLeftCell="A1">
      <selection activeCell="I4" sqref="I4"/>
    </sheetView>
  </sheetViews>
  <sheetFormatPr defaultColWidth="9.75390625" defaultRowHeight="13.5"/>
  <cols>
    <col min="1" max="1" width="9.75390625" style="112" customWidth="1"/>
    <col min="2" max="2" width="7.75390625" style="144" customWidth="1"/>
    <col min="3" max="3" width="95.625" style="144" customWidth="1"/>
    <col min="4" max="4" width="7.75390625" style="112" customWidth="1"/>
    <col min="5" max="5" width="9.75390625" style="112" customWidth="1"/>
    <col min="6" max="16384" width="9.75390625" style="112" customWidth="1"/>
  </cols>
  <sheetData>
    <row r="1" spans="1:5" ht="16.5" thickTop="1">
      <c r="A1" s="108"/>
      <c r="B1" s="109"/>
      <c r="C1" s="109"/>
      <c r="D1" s="110"/>
      <c r="E1" s="111"/>
    </row>
    <row r="2" spans="1:5" s="113" customFormat="1" ht="45.75" customHeight="1">
      <c r="A2" s="223" t="s">
        <v>48</v>
      </c>
      <c r="B2" s="224"/>
      <c r="C2" s="224"/>
      <c r="D2" s="224"/>
      <c r="E2" s="225"/>
    </row>
    <row r="3" spans="1:5" s="113" customFormat="1" ht="45.75" customHeight="1">
      <c r="A3" s="114"/>
      <c r="B3" s="115"/>
      <c r="C3" s="116" t="s">
        <v>47</v>
      </c>
      <c r="D3" s="115"/>
      <c r="E3" s="117"/>
    </row>
    <row r="4" spans="1:5" ht="120" customHeight="1">
      <c r="A4" s="226" t="s">
        <v>39</v>
      </c>
      <c r="B4" s="227"/>
      <c r="C4" s="227"/>
      <c r="D4" s="227"/>
      <c r="E4" s="228"/>
    </row>
    <row r="5" spans="1:5" ht="42.75" customHeight="1" thickBot="1">
      <c r="A5" s="118"/>
      <c r="B5" s="119" t="s">
        <v>34</v>
      </c>
      <c r="C5" s="119"/>
      <c r="D5" s="119"/>
      <c r="E5" s="120"/>
    </row>
    <row r="6" spans="1:9" ht="120" customHeight="1" thickBot="1" thickTop="1">
      <c r="A6" s="118"/>
      <c r="B6" s="229" t="s">
        <v>42</v>
      </c>
      <c r="C6" s="230"/>
      <c r="D6" s="231"/>
      <c r="E6" s="121"/>
      <c r="F6" s="122"/>
      <c r="I6" s="123"/>
    </row>
    <row r="7" spans="1:6" ht="9.75" customHeight="1" thickTop="1">
      <c r="A7" s="118"/>
      <c r="B7" s="124"/>
      <c r="C7" s="124"/>
      <c r="D7" s="124"/>
      <c r="E7" s="121"/>
      <c r="F7" s="122"/>
    </row>
    <row r="8" spans="1:5" ht="28.5">
      <c r="A8" s="125"/>
      <c r="B8" s="126"/>
      <c r="C8" s="127" t="s">
        <v>35</v>
      </c>
      <c r="D8" s="122"/>
      <c r="E8" s="128"/>
    </row>
    <row r="9" spans="1:5" ht="30" customHeight="1">
      <c r="A9" s="118"/>
      <c r="B9" s="129"/>
      <c r="C9" s="130" t="str">
        <f>(B6)</f>
        <v>（例） 大分 FC</v>
      </c>
      <c r="D9" s="131"/>
      <c r="E9" s="120"/>
    </row>
    <row r="10" spans="1:5" s="137" customFormat="1" ht="24">
      <c r="A10" s="132"/>
      <c r="B10" s="133"/>
      <c r="C10" s="134" t="s">
        <v>36</v>
      </c>
      <c r="D10" s="135"/>
      <c r="E10" s="136"/>
    </row>
    <row r="11" spans="1:5" ht="28.5">
      <c r="A11" s="118"/>
      <c r="B11" s="138"/>
      <c r="C11" s="134" t="s">
        <v>37</v>
      </c>
      <c r="D11" s="131"/>
      <c r="E11" s="120"/>
    </row>
    <row r="12" spans="1:5" ht="9.75" customHeight="1">
      <c r="A12" s="118"/>
      <c r="B12" s="138"/>
      <c r="C12" s="134"/>
      <c r="D12" s="131"/>
      <c r="E12" s="120"/>
    </row>
    <row r="13" spans="1:5" ht="30" customHeight="1" thickBot="1">
      <c r="A13" s="139"/>
      <c r="B13" s="140"/>
      <c r="C13" s="141" t="s">
        <v>38</v>
      </c>
      <c r="D13" s="142"/>
      <c r="E13" s="143"/>
    </row>
    <row r="14" ht="16.5" thickTop="1"/>
    <row r="15" ht="19.5" customHeight="1"/>
  </sheetData>
  <sheetProtection/>
  <mergeCells count="3">
    <mergeCell ref="A2:E2"/>
    <mergeCell ref="A4:E4"/>
    <mergeCell ref="B6:D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谷川建設工業株式会社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　哲也</dc:creator>
  <cp:keywords/>
  <dc:description/>
  <cp:lastModifiedBy>hideki sasaki</cp:lastModifiedBy>
  <cp:lastPrinted>2021-05-03T09:00:09Z</cp:lastPrinted>
  <dcterms:created xsi:type="dcterms:W3CDTF">2013-04-03T23:19:52Z</dcterms:created>
  <dcterms:modified xsi:type="dcterms:W3CDTF">2024-03-07T01:04:15Z</dcterms:modified>
  <cp:category/>
  <cp:version/>
  <cp:contentType/>
  <cp:contentStatus/>
</cp:coreProperties>
</file>